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cca\Desktop\2019공고\"/>
    </mc:Choice>
  </mc:AlternateContent>
  <bookViews>
    <workbookView xWindow="0" yWindow="0" windowWidth="20730" windowHeight="11760"/>
  </bookViews>
  <sheets>
    <sheet name="세부예산서" sheetId="6" r:id="rId1"/>
    <sheet name="(선택)프로젝트고도화" sheetId="7" r:id="rId2"/>
  </sheets>
  <calcPr calcId="152511"/>
</workbook>
</file>

<file path=xl/calcChain.xml><?xml version="1.0" encoding="utf-8"?>
<calcChain xmlns="http://schemas.openxmlformats.org/spreadsheetml/2006/main">
  <c r="V31" i="7" l="1"/>
  <c r="S31" i="7"/>
  <c r="P31" i="7"/>
  <c r="V30" i="7"/>
  <c r="S30" i="7"/>
  <c r="P30" i="7"/>
  <c r="V29" i="7"/>
  <c r="S29" i="7"/>
  <c r="P29" i="7"/>
  <c r="U28" i="7"/>
  <c r="T28" i="7"/>
  <c r="V28" i="7" s="1"/>
  <c r="R28" i="7"/>
  <c r="Q28" i="7"/>
  <c r="S28" i="7" s="1"/>
  <c r="V27" i="7"/>
  <c r="S27" i="7"/>
  <c r="P27" i="7"/>
  <c r="V26" i="7"/>
  <c r="S26" i="7"/>
  <c r="P26" i="7"/>
  <c r="V25" i="7"/>
  <c r="S25" i="7"/>
  <c r="P25" i="7"/>
  <c r="V24" i="7"/>
  <c r="S24" i="7"/>
  <c r="P24" i="7"/>
  <c r="U23" i="7"/>
  <c r="T23" i="7"/>
  <c r="R23" i="7"/>
  <c r="Q23" i="7"/>
  <c r="V22" i="7"/>
  <c r="S22" i="7"/>
  <c r="P22" i="7"/>
  <c r="V21" i="7"/>
  <c r="S21" i="7"/>
  <c r="P21" i="7"/>
  <c r="V20" i="7"/>
  <c r="S20" i="7"/>
  <c r="P20" i="7"/>
  <c r="V19" i="7"/>
  <c r="S19" i="7"/>
  <c r="P19" i="7"/>
  <c r="V18" i="7"/>
  <c r="S18" i="7"/>
  <c r="P18" i="7"/>
  <c r="V17" i="7"/>
  <c r="S17" i="7"/>
  <c r="P17" i="7"/>
  <c r="V16" i="7"/>
  <c r="S16" i="7"/>
  <c r="P16" i="7"/>
  <c r="V15" i="7"/>
  <c r="S15" i="7"/>
  <c r="P15" i="7"/>
  <c r="U14" i="7"/>
  <c r="T14" i="7"/>
  <c r="V14" i="7" s="1"/>
  <c r="R14" i="7"/>
  <c r="Q14" i="7"/>
  <c r="S14" i="7" s="1"/>
  <c r="V13" i="7"/>
  <c r="S13" i="7"/>
  <c r="P13" i="7"/>
  <c r="V12" i="7"/>
  <c r="S12" i="7"/>
  <c r="P12" i="7"/>
  <c r="V11" i="7"/>
  <c r="S11" i="7"/>
  <c r="P11" i="7"/>
  <c r="V10" i="7"/>
  <c r="S10" i="7"/>
  <c r="P10" i="7"/>
  <c r="U9" i="7"/>
  <c r="T9" i="7"/>
  <c r="R9" i="7"/>
  <c r="Q9" i="7"/>
  <c r="Q32" i="7" s="1"/>
  <c r="T32" i="7" l="1"/>
  <c r="U32" i="7"/>
  <c r="C29" i="7"/>
  <c r="S23" i="7"/>
  <c r="C21" i="7"/>
  <c r="C26" i="7"/>
  <c r="C15" i="7"/>
  <c r="P32" i="7"/>
  <c r="R32" i="7"/>
  <c r="S32" i="7" s="1"/>
  <c r="S9" i="7"/>
  <c r="C19" i="7"/>
  <c r="V23" i="7"/>
  <c r="V9" i="7"/>
  <c r="C12" i="7"/>
  <c r="C24" i="7"/>
  <c r="C23" i="7" s="1"/>
  <c r="C10" i="7"/>
  <c r="C14" i="7"/>
  <c r="C28" i="7"/>
  <c r="C35" i="6"/>
  <c r="V32" i="7" l="1"/>
  <c r="C9" i="7"/>
  <c r="C32" i="7" s="1"/>
  <c r="P31" i="6"/>
  <c r="P30" i="6"/>
  <c r="P29" i="6"/>
  <c r="P27" i="6"/>
  <c r="P26" i="6"/>
  <c r="C26" i="6" s="1"/>
  <c r="P25" i="6"/>
  <c r="P24" i="6"/>
  <c r="P22" i="6"/>
  <c r="P21" i="6"/>
  <c r="P20" i="6"/>
  <c r="P19" i="6"/>
  <c r="P18" i="6"/>
  <c r="P17" i="6"/>
  <c r="P16" i="6"/>
  <c r="P15" i="6"/>
  <c r="P13" i="6"/>
  <c r="P12" i="6"/>
  <c r="P11" i="6"/>
  <c r="C10" i="6" s="1"/>
  <c r="P10" i="6"/>
  <c r="V10" i="6"/>
  <c r="V11" i="6"/>
  <c r="V12" i="6"/>
  <c r="V13" i="6"/>
  <c r="V15" i="6"/>
  <c r="V16" i="6"/>
  <c r="V17" i="6"/>
  <c r="V18" i="6"/>
  <c r="V19" i="6"/>
  <c r="V20" i="6"/>
  <c r="V21" i="6"/>
  <c r="V22" i="6"/>
  <c r="V24" i="6"/>
  <c r="V25" i="6"/>
  <c r="V26" i="6"/>
  <c r="V27" i="6"/>
  <c r="V29" i="6"/>
  <c r="V30" i="6"/>
  <c r="V31" i="6"/>
  <c r="S31" i="6"/>
  <c r="S30" i="6"/>
  <c r="S29" i="6"/>
  <c r="S27" i="6"/>
  <c r="S26" i="6"/>
  <c r="S25" i="6"/>
  <c r="S24" i="6"/>
  <c r="S22" i="6"/>
  <c r="S21" i="6"/>
  <c r="S20" i="6"/>
  <c r="S19" i="6"/>
  <c r="S18" i="6"/>
  <c r="S17" i="6"/>
  <c r="S16" i="6"/>
  <c r="S15" i="6"/>
  <c r="S13" i="6"/>
  <c r="S12" i="6"/>
  <c r="S11" i="6"/>
  <c r="S28" i="6"/>
  <c r="S10" i="6"/>
  <c r="U28" i="6"/>
  <c r="T28" i="6"/>
  <c r="V28" i="6" s="1"/>
  <c r="R28" i="6"/>
  <c r="U23" i="6"/>
  <c r="T23" i="6"/>
  <c r="T32" i="6" s="1"/>
  <c r="R23" i="6"/>
  <c r="U14" i="6"/>
  <c r="V14" i="6" s="1"/>
  <c r="T14" i="6"/>
  <c r="R14" i="6"/>
  <c r="U9" i="6"/>
  <c r="T9" i="6"/>
  <c r="V9" i="6" s="1"/>
  <c r="R9" i="6"/>
  <c r="Q28" i="6"/>
  <c r="Q23" i="6"/>
  <c r="Q14" i="6"/>
  <c r="S14" i="6" s="1"/>
  <c r="Q9" i="6"/>
  <c r="S23" i="6" l="1"/>
  <c r="S9" i="6"/>
  <c r="V23" i="6"/>
  <c r="C21" i="6"/>
  <c r="C29" i="6"/>
  <c r="C28" i="6" s="1"/>
  <c r="C24" i="6"/>
  <c r="C23" i="6" s="1"/>
  <c r="C19" i="6"/>
  <c r="C15" i="6"/>
  <c r="C12" i="6"/>
  <c r="C9" i="6" s="1"/>
  <c r="U32" i="6"/>
  <c r="V32" i="6" s="1"/>
  <c r="R32" i="6"/>
  <c r="C34" i="6" l="1"/>
  <c r="C14" i="6"/>
  <c r="C32" i="6" s="1"/>
  <c r="P32" i="6"/>
  <c r="Q32" i="6" l="1"/>
  <c r="S32" i="6" s="1"/>
</calcChain>
</file>

<file path=xl/sharedStrings.xml><?xml version="1.0" encoding="utf-8"?>
<sst xmlns="http://schemas.openxmlformats.org/spreadsheetml/2006/main" count="296" uniqueCount="55">
  <si>
    <t>명</t>
    <phoneticPr fontId="3" type="noConversion"/>
  </si>
  <si>
    <t>=</t>
    <phoneticPr fontId="3" type="noConversion"/>
  </si>
  <si>
    <t>회</t>
    <phoneticPr fontId="3" type="noConversion"/>
  </si>
  <si>
    <t>주관기관명</t>
    <phoneticPr fontId="5" type="noConversion"/>
  </si>
  <si>
    <t>과제책임자명</t>
    <phoneticPr fontId="5" type="noConversion"/>
  </si>
  <si>
    <t>신청과제명</t>
    <phoneticPr fontId="5" type="noConversion"/>
  </si>
  <si>
    <t>시간</t>
    <phoneticPr fontId="3" type="noConversion"/>
  </si>
  <si>
    <t>목</t>
    <phoneticPr fontId="2" type="noConversion"/>
  </si>
  <si>
    <t>국외여비</t>
    <phoneticPr fontId="3" type="noConversion"/>
  </si>
  <si>
    <t>사업추진비</t>
    <phoneticPr fontId="3" type="noConversion"/>
  </si>
  <si>
    <t>세목</t>
    <phoneticPr fontId="2" type="noConversion"/>
  </si>
  <si>
    <t>단가</t>
    <phoneticPr fontId="3" type="noConversion"/>
  </si>
  <si>
    <t>*</t>
    <phoneticPr fontId="3" type="noConversion"/>
  </si>
  <si>
    <t>수량</t>
    <phoneticPr fontId="3" type="noConversion"/>
  </si>
  <si>
    <t>단위</t>
    <phoneticPr fontId="3" type="noConversion"/>
  </si>
  <si>
    <t>수량</t>
    <phoneticPr fontId="3" type="noConversion"/>
  </si>
  <si>
    <t>=</t>
    <phoneticPr fontId="3" type="noConversion"/>
  </si>
  <si>
    <t>총액</t>
    <phoneticPr fontId="3" type="noConversion"/>
  </si>
  <si>
    <t>[110] 인건비</t>
    <phoneticPr fontId="2" type="noConversion"/>
  </si>
  <si>
    <t>ㅇ</t>
    <phoneticPr fontId="3" type="noConversion"/>
  </si>
  <si>
    <t>ㅇ</t>
    <phoneticPr fontId="3" type="noConversion"/>
  </si>
  <si>
    <t>*</t>
    <phoneticPr fontId="3" type="noConversion"/>
  </si>
  <si>
    <t>ㅇ</t>
    <phoneticPr fontId="3" type="noConversion"/>
  </si>
  <si>
    <t>*</t>
    <phoneticPr fontId="3" type="noConversion"/>
  </si>
  <si>
    <t>=</t>
    <phoneticPr fontId="3" type="noConversion"/>
  </si>
  <si>
    <t>[210] 운영비</t>
    <phoneticPr fontId="2" type="noConversion"/>
  </si>
  <si>
    <t>[220] 여비</t>
    <phoneticPr fontId="3" type="noConversion"/>
  </si>
  <si>
    <t>[240] 업무추진비</t>
    <phoneticPr fontId="3" type="noConversion"/>
  </si>
  <si>
    <t>총계</t>
    <phoneticPr fontId="3" type="noConversion"/>
  </si>
  <si>
    <t>국고</t>
    <phoneticPr fontId="3" type="noConversion"/>
  </si>
  <si>
    <t>자부담</t>
    <phoneticPr fontId="3" type="noConversion"/>
  </si>
  <si>
    <t>보수</t>
    <phoneticPr fontId="3" type="noConversion"/>
  </si>
  <si>
    <t>기타직보수</t>
    <phoneticPr fontId="3" type="noConversion"/>
  </si>
  <si>
    <t>일반수용비</t>
    <phoneticPr fontId="3" type="noConversion"/>
  </si>
  <si>
    <t>임차료</t>
    <phoneticPr fontId="3" type="noConversion"/>
  </si>
  <si>
    <t>일반용역비</t>
    <phoneticPr fontId="3" type="noConversion"/>
  </si>
  <si>
    <t>국내여비</t>
    <phoneticPr fontId="3" type="noConversion"/>
  </si>
  <si>
    <t>금액</t>
    <phoneticPr fontId="3" type="noConversion"/>
  </si>
  <si>
    <t>세부내용</t>
    <phoneticPr fontId="3" type="noConversion"/>
  </si>
  <si>
    <t>산  출  근  거</t>
    <phoneticPr fontId="3" type="noConversion"/>
  </si>
  <si>
    <t>주관기관</t>
    <phoneticPr fontId="2" type="noConversion"/>
  </si>
  <si>
    <t>참여기관</t>
    <phoneticPr fontId="2" type="noConversion"/>
  </si>
  <si>
    <t>소계</t>
    <phoneticPr fontId="3" type="noConversion"/>
  </si>
  <si>
    <t>소계</t>
    <phoneticPr fontId="3" type="noConversion"/>
  </si>
  <si>
    <t>(단위:원)</t>
  </si>
  <si>
    <t>명</t>
    <phoneticPr fontId="3" type="noConversion"/>
  </si>
  <si>
    <t>회</t>
    <phoneticPr fontId="3" type="noConversion"/>
  </si>
  <si>
    <t>식</t>
    <phoneticPr fontId="3" type="noConversion"/>
  </si>
  <si>
    <t>매</t>
    <phoneticPr fontId="3" type="noConversion"/>
  </si>
  <si>
    <t>부</t>
    <phoneticPr fontId="3" type="noConversion"/>
  </si>
  <si>
    <t>일</t>
    <phoneticPr fontId="3" type="noConversion"/>
  </si>
  <si>
    <t>일반용역비(15%이하)</t>
    <phoneticPr fontId="3" type="noConversion"/>
  </si>
  <si>
    <t>사업추진비(10%이하)</t>
    <phoneticPr fontId="3" type="noConversion"/>
  </si>
  <si>
    <t>2020 콘텐츠원캠퍼스 구축운영 간접보조사업 사업비 세부 산출 내역</t>
    <phoneticPr fontId="3" type="noConversion"/>
  </si>
  <si>
    <r>
      <rPr>
        <b/>
        <sz val="20"/>
        <color rgb="FFFF0000"/>
        <rFont val="맑은 고딕"/>
        <family val="3"/>
        <charset val="129"/>
        <scheme val="major"/>
      </rPr>
      <t>2020 콘텐츠원캠퍼스 프로젝트고도화</t>
    </r>
    <r>
      <rPr>
        <b/>
        <sz val="20"/>
        <rFont val="맑은 고딕"/>
        <family val="3"/>
        <charset val="129"/>
        <scheme val="major"/>
      </rPr>
      <t xml:space="preserve"> 사업비 세부 산출 내역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</si>
</sst>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_ * #,##0_ ;_ * \-#,##0_ ;_ * &quot;-&quot;_ ;_ @_ "/>
    <numFmt numFmtId="177" formatCode="0.0%"/>
  </numFmts>
  <fonts count="38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8"/>
      <name val="굴림체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8"/>
      <name val="맑은 고딕"/>
      <family val="3"/>
      <charset val="129"/>
    </font>
    <font>
      <sz val="10"/>
      <name val="Helv"/>
      <family val="2"/>
    </font>
    <font>
      <b/>
      <sz val="12"/>
      <name val="바탕체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11"/>
      <name val="굴림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b/>
      <sz val="20"/>
      <name val="맑은 고딕"/>
      <family val="3"/>
      <charset val="129"/>
      <scheme val="major"/>
    </font>
    <font>
      <b/>
      <sz val="11"/>
      <color indexed="8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sz val="10"/>
      <color rgb="FFFF0000"/>
      <name val="굴림"/>
      <family val="3"/>
      <charset val="129"/>
    </font>
    <font>
      <b/>
      <sz val="10"/>
      <color rgb="FFFF0000"/>
      <name val="굴림"/>
      <family val="3"/>
      <charset val="129"/>
    </font>
    <font>
      <b/>
      <sz val="20"/>
      <color rgb="FFFF0000"/>
      <name val="맑은 고딕"/>
      <family val="3"/>
      <charset val="129"/>
      <scheme val="maj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74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1" applyNumberFormat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4" fillId="23" borderId="7" applyNumberFormat="0" applyFon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4" fillId="0" borderId="0" applyFont="0" applyFill="0" applyBorder="0" applyAlignment="0" applyProtection="0"/>
    <xf numFmtId="0" fontId="6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122">
    <xf numFmtId="0" fontId="0" fillId="0" borderId="0" xfId="0"/>
    <xf numFmtId="0" fontId="26" fillId="0" borderId="12" xfId="0" applyFont="1" applyFill="1" applyBorder="1" applyAlignment="1">
      <alignment vertical="center"/>
    </xf>
    <xf numFmtId="0" fontId="27" fillId="0" borderId="10" xfId="0" applyNumberFormat="1" applyFont="1" applyFill="1" applyBorder="1" applyAlignment="1">
      <alignment horizontal="left" vertical="center"/>
    </xf>
    <xf numFmtId="176" fontId="27" fillId="0" borderId="10" xfId="0" applyNumberFormat="1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vertical="center"/>
    </xf>
    <xf numFmtId="0" fontId="26" fillId="0" borderId="34" xfId="0" applyFont="1" applyFill="1" applyBorder="1" applyAlignment="1">
      <alignment vertical="center"/>
    </xf>
    <xf numFmtId="0" fontId="26" fillId="0" borderId="33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left" vertical="center"/>
    </xf>
    <xf numFmtId="0" fontId="28" fillId="0" borderId="0" xfId="0" applyNumberFormat="1" applyFont="1" applyFill="1" applyBorder="1" applyAlignment="1">
      <alignment horizontal="left" vertical="center"/>
    </xf>
    <xf numFmtId="41" fontId="28" fillId="0" borderId="0" xfId="0" applyNumberFormat="1" applyFont="1" applyAlignment="1"/>
    <xf numFmtId="176" fontId="29" fillId="0" borderId="0" xfId="0" applyNumberFormat="1" applyFont="1" applyFill="1" applyAlignment="1">
      <alignment vertical="center"/>
    </xf>
    <xf numFmtId="41" fontId="29" fillId="0" borderId="0" xfId="0" applyNumberFormat="1" applyFont="1" applyFill="1" applyAlignment="1">
      <alignment vertical="center"/>
    </xf>
    <xf numFmtId="0" fontId="28" fillId="0" borderId="0" xfId="0" applyFont="1"/>
    <xf numFmtId="0" fontId="2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1" fontId="26" fillId="0" borderId="0" xfId="0" applyNumberFormat="1" applyFont="1" applyAlignment="1">
      <alignment vertical="center"/>
    </xf>
    <xf numFmtId="0" fontId="29" fillId="0" borderId="0" xfId="0" applyNumberFormat="1" applyFont="1" applyAlignment="1">
      <alignment vertical="center"/>
    </xf>
    <xf numFmtId="41" fontId="30" fillId="0" borderId="0" xfId="0" applyNumberFormat="1" applyFont="1" applyAlignment="1">
      <alignment horizontal="center" vertical="center"/>
    </xf>
    <xf numFmtId="176" fontId="30" fillId="0" borderId="0" xfId="0" applyNumberFormat="1" applyFont="1" applyAlignment="1">
      <alignment horizontal="center" vertical="center"/>
    </xf>
    <xf numFmtId="176" fontId="30" fillId="0" borderId="0" xfId="0" applyNumberFormat="1" applyFont="1" applyFill="1" applyAlignment="1">
      <alignment horizontal="center" vertical="center"/>
    </xf>
    <xf numFmtId="41" fontId="29" fillId="0" borderId="0" xfId="0" applyNumberFormat="1" applyFont="1" applyFill="1" applyAlignment="1">
      <alignment horizontal="right" vertical="center"/>
    </xf>
    <xf numFmtId="0" fontId="26" fillId="0" borderId="12" xfId="0" applyFont="1" applyFill="1" applyBorder="1" applyAlignment="1">
      <alignment horizontal="left" vertical="center"/>
    </xf>
    <xf numFmtId="0" fontId="28" fillId="0" borderId="0" xfId="0" applyFont="1" applyAlignment="1"/>
    <xf numFmtId="0" fontId="28" fillId="0" borderId="0" xfId="0" applyNumberFormat="1" applyFont="1"/>
    <xf numFmtId="0" fontId="27" fillId="0" borderId="13" xfId="0" applyNumberFormat="1" applyFont="1" applyFill="1" applyBorder="1" applyAlignment="1">
      <alignment horizontal="left" vertical="center"/>
    </xf>
    <xf numFmtId="176" fontId="27" fillId="0" borderId="13" xfId="0" applyNumberFormat="1" applyFont="1" applyFill="1" applyBorder="1" applyAlignment="1">
      <alignment horizontal="center" vertical="center"/>
    </xf>
    <xf numFmtId="0" fontId="28" fillId="24" borderId="0" xfId="0" applyFont="1" applyFill="1"/>
    <xf numFmtId="0" fontId="29" fillId="27" borderId="10" xfId="0" applyNumberFormat="1" applyFont="1" applyFill="1" applyBorder="1" applyAlignment="1">
      <alignment horizontal="center" vertical="center"/>
    </xf>
    <xf numFmtId="41" fontId="29" fillId="27" borderId="10" xfId="0" applyNumberFormat="1" applyFont="1" applyFill="1" applyBorder="1" applyAlignment="1">
      <alignment horizontal="center" vertical="center"/>
    </xf>
    <xf numFmtId="176" fontId="29" fillId="27" borderId="10" xfId="0" applyNumberFormat="1" applyFont="1" applyFill="1" applyBorder="1" applyAlignment="1">
      <alignment horizontal="center" vertical="center"/>
    </xf>
    <xf numFmtId="176" fontId="26" fillId="27" borderId="10" xfId="0" applyNumberFormat="1" applyFont="1" applyFill="1" applyBorder="1" applyAlignment="1">
      <alignment horizontal="center" vertical="center"/>
    </xf>
    <xf numFmtId="41" fontId="29" fillId="27" borderId="29" xfId="0" applyNumberFormat="1" applyFont="1" applyFill="1" applyBorder="1" applyAlignment="1">
      <alignment horizontal="center" vertical="center"/>
    </xf>
    <xf numFmtId="0" fontId="27" fillId="27" borderId="10" xfId="0" applyNumberFormat="1" applyFont="1" applyFill="1" applyBorder="1" applyAlignment="1">
      <alignment vertical="center"/>
    </xf>
    <xf numFmtId="176" fontId="27" fillId="27" borderId="10" xfId="0" applyNumberFormat="1" applyFont="1" applyFill="1" applyBorder="1" applyAlignment="1">
      <alignment horizontal="center" vertical="center"/>
    </xf>
    <xf numFmtId="41" fontId="29" fillId="29" borderId="10" xfId="0" applyNumberFormat="1" applyFont="1" applyFill="1" applyBorder="1" applyAlignment="1">
      <alignment horizontal="center" vertical="center"/>
    </xf>
    <xf numFmtId="41" fontId="29" fillId="26" borderId="10" xfId="0" applyNumberFormat="1" applyFont="1" applyFill="1" applyBorder="1" applyAlignment="1">
      <alignment horizontal="center" vertical="center"/>
    </xf>
    <xf numFmtId="41" fontId="29" fillId="29" borderId="17" xfId="0" applyNumberFormat="1" applyFont="1" applyFill="1" applyBorder="1" applyAlignment="1">
      <alignment horizontal="center" vertical="center"/>
    </xf>
    <xf numFmtId="41" fontId="29" fillId="29" borderId="28" xfId="0" applyNumberFormat="1" applyFont="1" applyFill="1" applyBorder="1" applyAlignment="1">
      <alignment horizontal="center" vertical="center"/>
    </xf>
    <xf numFmtId="41" fontId="29" fillId="26" borderId="17" xfId="0" applyNumberFormat="1" applyFont="1" applyFill="1" applyBorder="1" applyAlignment="1">
      <alignment horizontal="center" vertical="center"/>
    </xf>
    <xf numFmtId="41" fontId="29" fillId="26" borderId="28" xfId="0" applyNumberFormat="1" applyFont="1" applyFill="1" applyBorder="1" applyAlignment="1">
      <alignment horizontal="center" vertical="center"/>
    </xf>
    <xf numFmtId="41" fontId="26" fillId="28" borderId="32" xfId="44" quotePrefix="1" applyFont="1" applyFill="1" applyBorder="1" applyAlignment="1">
      <alignment horizontal="center" vertical="center"/>
    </xf>
    <xf numFmtId="41" fontId="26" fillId="28" borderId="32" xfId="44" applyFont="1" applyFill="1" applyBorder="1" applyAlignment="1">
      <alignment horizontal="center" vertical="center"/>
    </xf>
    <xf numFmtId="41" fontId="26" fillId="28" borderId="35" xfId="44" applyFont="1" applyFill="1" applyBorder="1" applyAlignment="1">
      <alignment vertical="center"/>
    </xf>
    <xf numFmtId="41" fontId="26" fillId="28" borderId="31" xfId="44" applyFont="1" applyFill="1" applyBorder="1" applyAlignment="1">
      <alignment vertical="center"/>
    </xf>
    <xf numFmtId="41" fontId="26" fillId="27" borderId="31" xfId="44" applyFont="1" applyFill="1" applyBorder="1" applyAlignment="1">
      <alignment vertical="center"/>
    </xf>
    <xf numFmtId="41" fontId="27" fillId="0" borderId="10" xfId="44" applyFont="1" applyFill="1" applyBorder="1" applyAlignment="1">
      <alignment vertical="center"/>
    </xf>
    <xf numFmtId="41" fontId="27" fillId="0" borderId="13" xfId="44" applyFont="1" applyFill="1" applyBorder="1" applyAlignment="1">
      <alignment vertical="center"/>
    </xf>
    <xf numFmtId="41" fontId="27" fillId="27" borderId="10" xfId="44" applyFont="1" applyFill="1" applyBorder="1" applyAlignment="1">
      <alignment vertical="center"/>
    </xf>
    <xf numFmtId="41" fontId="26" fillId="0" borderId="29" xfId="44" applyFont="1" applyFill="1" applyBorder="1" applyAlignment="1">
      <alignment vertical="center"/>
    </xf>
    <xf numFmtId="41" fontId="26" fillId="27" borderId="29" xfId="44" applyFont="1" applyFill="1" applyBorder="1" applyAlignment="1">
      <alignment vertical="center"/>
    </xf>
    <xf numFmtId="41" fontId="26" fillId="28" borderId="17" xfId="44" quotePrefix="1" applyFont="1" applyFill="1" applyBorder="1" applyAlignment="1">
      <alignment horizontal="center" vertical="center"/>
    </xf>
    <xf numFmtId="41" fontId="26" fillId="28" borderId="10" xfId="44" applyFont="1" applyFill="1" applyBorder="1" applyAlignment="1">
      <alignment vertical="center"/>
    </xf>
    <xf numFmtId="41" fontId="26" fillId="28" borderId="28" xfId="44" quotePrefix="1" applyFont="1" applyFill="1" applyBorder="1" applyAlignment="1">
      <alignment horizontal="center" vertical="center"/>
    </xf>
    <xf numFmtId="41" fontId="26" fillId="28" borderId="10" xfId="44" quotePrefix="1" applyFont="1" applyFill="1" applyBorder="1" applyAlignment="1">
      <alignment horizontal="center" vertical="center"/>
    </xf>
    <xf numFmtId="41" fontId="27" fillId="0" borderId="17" xfId="44" applyFont="1" applyFill="1" applyBorder="1" applyAlignment="1">
      <alignment vertical="center"/>
    </xf>
    <xf numFmtId="41" fontId="27" fillId="0" borderId="28" xfId="44" applyFont="1" applyFill="1" applyBorder="1" applyAlignment="1">
      <alignment vertical="center"/>
    </xf>
    <xf numFmtId="41" fontId="26" fillId="28" borderId="17" xfId="44" applyFont="1" applyFill="1" applyBorder="1" applyAlignment="1">
      <alignment horizontal="center" vertical="center"/>
    </xf>
    <xf numFmtId="41" fontId="26" fillId="28" borderId="10" xfId="44" applyFont="1" applyFill="1" applyBorder="1" applyAlignment="1">
      <alignment horizontal="center" vertical="center"/>
    </xf>
    <xf numFmtId="41" fontId="26" fillId="28" borderId="17" xfId="44" applyFont="1" applyFill="1" applyBorder="1" applyAlignment="1">
      <alignment vertical="center"/>
    </xf>
    <xf numFmtId="41" fontId="26" fillId="29" borderId="24" xfId="44" applyFont="1" applyFill="1" applyBorder="1" applyAlignment="1">
      <alignment vertical="center"/>
    </xf>
    <xf numFmtId="41" fontId="26" fillId="29" borderId="18" xfId="44" applyFont="1" applyFill="1" applyBorder="1" applyAlignment="1">
      <alignment vertical="center"/>
    </xf>
    <xf numFmtId="41" fontId="26" fillId="29" borderId="30" xfId="44" applyFont="1" applyFill="1" applyBorder="1" applyAlignment="1">
      <alignment vertical="center"/>
    </xf>
    <xf numFmtId="41" fontId="26" fillId="26" borderId="24" xfId="44" applyFont="1" applyFill="1" applyBorder="1" applyAlignment="1">
      <alignment vertical="center"/>
    </xf>
    <xf numFmtId="41" fontId="26" fillId="26" borderId="18" xfId="44" applyFont="1" applyFill="1" applyBorder="1" applyAlignment="1">
      <alignment vertical="center"/>
    </xf>
    <xf numFmtId="41" fontId="26" fillId="26" borderId="30" xfId="44" applyFont="1" applyFill="1" applyBorder="1" applyAlignment="1">
      <alignment vertical="center"/>
    </xf>
    <xf numFmtId="0" fontId="35" fillId="0" borderId="10" xfId="0" applyNumberFormat="1" applyFont="1" applyFill="1" applyBorder="1" applyAlignment="1">
      <alignment horizontal="left" vertical="center"/>
    </xf>
    <xf numFmtId="41" fontId="35" fillId="0" borderId="10" xfId="44" applyFont="1" applyFill="1" applyBorder="1" applyAlignment="1">
      <alignment vertical="center"/>
    </xf>
    <xf numFmtId="176" fontId="35" fillId="0" borderId="10" xfId="0" applyNumberFormat="1" applyFont="1" applyFill="1" applyBorder="1" applyAlignment="1">
      <alignment horizontal="center" vertical="center"/>
    </xf>
    <xf numFmtId="41" fontId="36" fillId="0" borderId="29" xfId="44" applyFont="1" applyFill="1" applyBorder="1" applyAlignment="1">
      <alignment vertical="center"/>
    </xf>
    <xf numFmtId="41" fontId="35" fillId="0" borderId="17" xfId="44" applyFont="1" applyFill="1" applyBorder="1" applyAlignment="1">
      <alignment vertical="center"/>
    </xf>
    <xf numFmtId="176" fontId="29" fillId="27" borderId="10" xfId="0" applyNumberFormat="1" applyFont="1" applyFill="1" applyBorder="1" applyAlignment="1">
      <alignment horizontal="center" vertical="center"/>
    </xf>
    <xf numFmtId="177" fontId="28" fillId="30" borderId="26" xfId="73" applyNumberFormat="1" applyFont="1" applyFill="1" applyBorder="1" applyAlignment="1">
      <alignment horizontal="center" vertical="center"/>
    </xf>
    <xf numFmtId="177" fontId="28" fillId="30" borderId="30" xfId="0" applyNumberFormat="1" applyFont="1" applyFill="1" applyBorder="1" applyAlignment="1">
      <alignment horizontal="center" vertical="center"/>
    </xf>
    <xf numFmtId="0" fontId="28" fillId="31" borderId="14" xfId="0" applyFont="1" applyFill="1" applyBorder="1" applyAlignment="1">
      <alignment horizontal="center" vertical="center"/>
    </xf>
    <xf numFmtId="0" fontId="28" fillId="31" borderId="15" xfId="0" applyFont="1" applyFill="1" applyBorder="1" applyAlignment="1">
      <alignment horizontal="center" vertical="center"/>
    </xf>
    <xf numFmtId="0" fontId="28" fillId="31" borderId="24" xfId="0" applyFont="1" applyFill="1" applyBorder="1" applyAlignment="1">
      <alignment horizontal="center" vertical="center"/>
    </xf>
    <xf numFmtId="0" fontId="28" fillId="31" borderId="18" xfId="0" applyFont="1" applyFill="1" applyBorder="1" applyAlignment="1">
      <alignment horizontal="center" vertical="center"/>
    </xf>
    <xf numFmtId="0" fontId="29" fillId="27" borderId="13" xfId="0" applyFont="1" applyFill="1" applyBorder="1" applyAlignment="1">
      <alignment horizontal="center" vertical="center"/>
    </xf>
    <xf numFmtId="0" fontId="29" fillId="27" borderId="11" xfId="0" applyFont="1" applyFill="1" applyBorder="1" applyAlignment="1">
      <alignment horizontal="center" vertical="center"/>
    </xf>
    <xf numFmtId="0" fontId="29" fillId="27" borderId="13" xfId="0" applyFont="1" applyFill="1" applyBorder="1" applyAlignment="1">
      <alignment horizontal="center" vertical="center" wrapText="1"/>
    </xf>
    <xf numFmtId="0" fontId="29" fillId="27" borderId="11" xfId="0" applyFont="1" applyFill="1" applyBorder="1" applyAlignment="1">
      <alignment horizontal="center" vertical="center" wrapText="1"/>
    </xf>
    <xf numFmtId="41" fontId="29" fillId="27" borderId="13" xfId="0" applyNumberFormat="1" applyFont="1" applyFill="1" applyBorder="1" applyAlignment="1">
      <alignment horizontal="center" vertical="center"/>
    </xf>
    <xf numFmtId="41" fontId="29" fillId="27" borderId="11" xfId="0" applyNumberFormat="1" applyFont="1" applyFill="1" applyBorder="1" applyAlignment="1">
      <alignment horizontal="center" vertical="center"/>
    </xf>
    <xf numFmtId="176" fontId="29" fillId="27" borderId="10" xfId="0" applyNumberFormat="1" applyFont="1" applyFill="1" applyBorder="1" applyAlignment="1">
      <alignment horizontal="center" vertical="center"/>
    </xf>
    <xf numFmtId="176" fontId="29" fillId="27" borderId="29" xfId="0" applyNumberFormat="1" applyFont="1" applyFill="1" applyBorder="1" applyAlignment="1">
      <alignment horizontal="center" vertical="center"/>
    </xf>
    <xf numFmtId="0" fontId="32" fillId="0" borderId="21" xfId="48" applyFont="1" applyBorder="1" applyAlignment="1">
      <alignment horizontal="center" vertical="center"/>
    </xf>
    <xf numFmtId="0" fontId="33" fillId="0" borderId="25" xfId="0" applyFont="1" applyBorder="1" applyAlignment="1">
      <alignment horizontal="center" vertical="center"/>
    </xf>
    <xf numFmtId="0" fontId="32" fillId="0" borderId="20" xfId="48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3" fillId="0" borderId="16" xfId="0" applyFont="1" applyBorder="1" applyAlignment="1">
      <alignment horizontal="center" vertical="center"/>
    </xf>
    <xf numFmtId="41" fontId="27" fillId="0" borderId="13" xfId="44" applyFont="1" applyFill="1" applyBorder="1" applyAlignment="1">
      <alignment horizontal="center" vertical="center"/>
    </xf>
    <xf numFmtId="41" fontId="27" fillId="0" borderId="12" xfId="44" applyFont="1" applyFill="1" applyBorder="1" applyAlignment="1">
      <alignment horizontal="center" vertical="center"/>
    </xf>
    <xf numFmtId="41" fontId="27" fillId="0" borderId="11" xfId="44" applyFont="1" applyFill="1" applyBorder="1" applyAlignment="1">
      <alignment horizontal="center" vertical="center"/>
    </xf>
    <xf numFmtId="0" fontId="26" fillId="28" borderId="29" xfId="0" applyFont="1" applyFill="1" applyBorder="1" applyAlignment="1">
      <alignment horizontal="left" vertical="center"/>
    </xf>
    <xf numFmtId="0" fontId="26" fillId="28" borderId="31" xfId="0" applyFont="1" applyFill="1" applyBorder="1" applyAlignment="1">
      <alignment horizontal="left" vertical="center"/>
    </xf>
    <xf numFmtId="176" fontId="26" fillId="28" borderId="10" xfId="0" applyNumberFormat="1" applyFont="1" applyFill="1" applyBorder="1" applyAlignment="1">
      <alignment horizontal="center" vertical="center"/>
    </xf>
    <xf numFmtId="176" fontId="26" fillId="28" borderId="29" xfId="0" applyNumberFormat="1" applyFont="1" applyFill="1" applyBorder="1" applyAlignment="1">
      <alignment horizontal="center" vertical="center"/>
    </xf>
    <xf numFmtId="176" fontId="27" fillId="28" borderId="10" xfId="0" applyNumberFormat="1" applyFont="1" applyFill="1" applyBorder="1" applyAlignment="1">
      <alignment horizontal="center" vertical="center"/>
    </xf>
    <xf numFmtId="176" fontId="27" fillId="28" borderId="29" xfId="0" applyNumberFormat="1" applyFont="1" applyFill="1" applyBorder="1" applyAlignment="1">
      <alignment horizontal="center" vertical="center"/>
    </xf>
    <xf numFmtId="41" fontId="29" fillId="26" borderId="36" xfId="0" applyNumberFormat="1" applyFont="1" applyFill="1" applyBorder="1" applyAlignment="1">
      <alignment horizontal="center" vertical="center"/>
    </xf>
    <xf numFmtId="41" fontId="29" fillId="26" borderId="19" xfId="0" applyNumberFormat="1" applyFont="1" applyFill="1" applyBorder="1" applyAlignment="1">
      <alignment horizontal="center" vertical="center"/>
    </xf>
    <xf numFmtId="41" fontId="29" fillId="26" borderId="27" xfId="0" applyNumberFormat="1" applyFont="1" applyFill="1" applyBorder="1" applyAlignment="1">
      <alignment horizontal="center" vertical="center"/>
    </xf>
    <xf numFmtId="41" fontId="29" fillId="29" borderId="36" xfId="0" applyNumberFormat="1" applyFont="1" applyFill="1" applyBorder="1" applyAlignment="1">
      <alignment horizontal="center" vertical="center"/>
    </xf>
    <xf numFmtId="41" fontId="29" fillId="29" borderId="19" xfId="0" applyNumberFormat="1" applyFont="1" applyFill="1" applyBorder="1" applyAlignment="1">
      <alignment horizontal="center" vertical="center"/>
    </xf>
    <xf numFmtId="41" fontId="29" fillId="29" borderId="27" xfId="0" applyNumberFormat="1" applyFont="1" applyFill="1" applyBorder="1" applyAlignment="1">
      <alignment horizontal="center" vertical="center"/>
    </xf>
    <xf numFmtId="0" fontId="26" fillId="27" borderId="29" xfId="0" applyFont="1" applyFill="1" applyBorder="1" applyAlignment="1">
      <alignment horizontal="center" vertical="center"/>
    </xf>
    <xf numFmtId="0" fontId="26" fillId="27" borderId="31" xfId="0" applyFont="1" applyFill="1" applyBorder="1" applyAlignment="1">
      <alignment horizontal="center" vertical="center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31" fillId="25" borderId="0" xfId="0" applyFont="1" applyFill="1" applyBorder="1" applyAlignment="1">
      <alignment horizontal="center" vertical="center"/>
    </xf>
    <xf numFmtId="0" fontId="32" fillId="0" borderId="22" xfId="48" applyFont="1" applyBorder="1" applyAlignment="1">
      <alignment horizontal="center" vertical="center"/>
    </xf>
    <xf numFmtId="0" fontId="33" fillId="0" borderId="23" xfId="0" applyFont="1" applyBorder="1" applyAlignment="1">
      <alignment horizontal="center" vertical="center"/>
    </xf>
    <xf numFmtId="0" fontId="28" fillId="0" borderId="14" xfId="0" applyNumberFormat="1" applyFont="1" applyFill="1" applyBorder="1" applyAlignment="1">
      <alignment horizontal="center" vertical="center"/>
    </xf>
    <xf numFmtId="0" fontId="28" fillId="0" borderId="15" xfId="0" applyNumberFormat="1" applyFont="1" applyFill="1" applyBorder="1" applyAlignment="1">
      <alignment horizontal="center" vertical="center"/>
    </xf>
    <xf numFmtId="0" fontId="28" fillId="0" borderId="26" xfId="0" applyNumberFormat="1" applyFont="1" applyFill="1" applyBorder="1" applyAlignment="1">
      <alignment horizontal="center" vertical="center"/>
    </xf>
    <xf numFmtId="0" fontId="28" fillId="0" borderId="17" xfId="0" applyNumberFormat="1" applyFont="1" applyFill="1" applyBorder="1" applyAlignment="1">
      <alignment horizontal="center" vertical="center"/>
    </xf>
    <xf numFmtId="0" fontId="28" fillId="0" borderId="10" xfId="0" applyNumberFormat="1" applyFont="1" applyFill="1" applyBorder="1" applyAlignment="1">
      <alignment horizontal="center" vertical="center"/>
    </xf>
    <xf numFmtId="0" fontId="28" fillId="0" borderId="28" xfId="0" applyNumberFormat="1" applyFont="1" applyFill="1" applyBorder="1" applyAlignment="1">
      <alignment horizontal="center" vertical="center"/>
    </xf>
    <xf numFmtId="0" fontId="28" fillId="0" borderId="24" xfId="0" applyNumberFormat="1" applyFont="1" applyFill="1" applyBorder="1" applyAlignment="1">
      <alignment horizontal="center" vertical="center"/>
    </xf>
    <xf numFmtId="0" fontId="28" fillId="0" borderId="18" xfId="0" applyNumberFormat="1" applyFont="1" applyFill="1" applyBorder="1" applyAlignment="1">
      <alignment horizontal="center" vertical="center"/>
    </xf>
    <xf numFmtId="0" fontId="28" fillId="0" borderId="30" xfId="0" applyNumberFormat="1" applyFont="1" applyFill="1" applyBorder="1" applyAlignment="1">
      <alignment horizontal="center" vertical="center"/>
    </xf>
  </cellXfs>
  <cellStyles count="74">
    <cellStyle name="_07년 5월누계 입금내역_원격" xfId="1"/>
    <cellStyle name="_07년교재판매현황(은행송금,카드)-5월누적070623" xfId="2"/>
    <cellStyle name="20% - Accent1" xfId="3"/>
    <cellStyle name="20% - Accent1 2" xfId="61"/>
    <cellStyle name="20% - Accent2" xfId="4"/>
    <cellStyle name="20% - Accent2 2" xfId="62"/>
    <cellStyle name="20% - Accent3" xfId="5"/>
    <cellStyle name="20% - Accent3 2" xfId="63"/>
    <cellStyle name="20% - Accent4" xfId="6"/>
    <cellStyle name="20% - Accent4 2" xfId="64"/>
    <cellStyle name="20% - Accent5" xfId="7"/>
    <cellStyle name="20% - Accent5 2" xfId="65"/>
    <cellStyle name="20% - Accent6" xfId="8"/>
    <cellStyle name="20% - Accent6 2" xfId="66"/>
    <cellStyle name="40% - Accent1" xfId="9"/>
    <cellStyle name="40% - Accent1 2" xfId="67"/>
    <cellStyle name="40% - Accent2" xfId="10"/>
    <cellStyle name="40% - Accent2 2" xfId="68"/>
    <cellStyle name="40% - Accent3" xfId="11"/>
    <cellStyle name="40% - Accent3 2" xfId="69"/>
    <cellStyle name="40% - Accent4" xfId="12"/>
    <cellStyle name="40% - Accent4 2" xfId="70"/>
    <cellStyle name="40% - Accent5" xfId="13"/>
    <cellStyle name="40% - Accent5 2" xfId="71"/>
    <cellStyle name="40% - Accent6" xfId="14"/>
    <cellStyle name="40% - Accent6 2" xfId="72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Accent1" xfId="21"/>
    <cellStyle name="Accent2" xfId="22"/>
    <cellStyle name="Accent3" xfId="23"/>
    <cellStyle name="Accent4" xfId="24"/>
    <cellStyle name="Accent5" xfId="25"/>
    <cellStyle name="Accent6" xfId="26"/>
    <cellStyle name="Bad" xfId="27"/>
    <cellStyle name="Calculation" xfId="28"/>
    <cellStyle name="Check Cell" xfId="29"/>
    <cellStyle name="Explanatory Text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te" xfId="39"/>
    <cellStyle name="Output" xfId="40"/>
    <cellStyle name="Title" xfId="41"/>
    <cellStyle name="Total" xfId="42"/>
    <cellStyle name="Warning Text" xfId="43"/>
    <cellStyle name="백분율" xfId="73" builtinId="5"/>
    <cellStyle name="백분율 2" xfId="55"/>
    <cellStyle name="쉼표 [0]" xfId="44" builtinId="6"/>
    <cellStyle name="쉼표 [0] 2" xfId="56"/>
    <cellStyle name="쉼표 [0] 3" xfId="57"/>
    <cellStyle name="쉼표 [0] 3 2" xfId="58"/>
    <cellStyle name="쉼표 [0] 4" xfId="59"/>
    <cellStyle name="스타일 1" xfId="45"/>
    <cellStyle name="표준" xfId="0" builtinId="0"/>
    <cellStyle name="표준 10" xfId="46"/>
    <cellStyle name="표준 11" xfId="47"/>
    <cellStyle name="표준 2" xfId="48"/>
    <cellStyle name="표준 3" xfId="49"/>
    <cellStyle name="표준 4" xfId="50"/>
    <cellStyle name="표준 5" xfId="51"/>
    <cellStyle name="표준 6" xfId="54"/>
    <cellStyle name="표준 6 2" xfId="60"/>
    <cellStyle name="표준 7" xfId="52"/>
    <cellStyle name="표준 9" xfId="5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0"/>
  <sheetViews>
    <sheetView showGridLines="0" tabSelected="1" zoomScale="85" zoomScaleNormal="85" zoomScaleSheetLayoutView="85" workbookViewId="0">
      <selection activeCell="A2" sqref="A2"/>
    </sheetView>
  </sheetViews>
  <sheetFormatPr defaultRowHeight="13.5"/>
  <cols>
    <col min="1" max="1" width="6.21875" style="12" customWidth="1"/>
    <col min="2" max="2" width="12.21875" style="22" customWidth="1"/>
    <col min="3" max="3" width="12.33203125" style="9" customWidth="1"/>
    <col min="4" max="4" width="40.109375" style="23" customWidth="1"/>
    <col min="5" max="5" width="14.77734375" style="9" customWidth="1"/>
    <col min="6" max="6" width="3.33203125" style="12" customWidth="1"/>
    <col min="7" max="8" width="6.77734375" style="12" customWidth="1"/>
    <col min="9" max="9" width="3.33203125" style="12" customWidth="1"/>
    <col min="10" max="11" width="6.77734375" style="12" customWidth="1"/>
    <col min="12" max="12" width="3.33203125" style="12" customWidth="1"/>
    <col min="13" max="14" width="6.77734375" style="12" customWidth="1"/>
    <col min="15" max="15" width="3.33203125" style="12" customWidth="1"/>
    <col min="16" max="22" width="14.33203125" style="9" customWidth="1"/>
    <col min="23" max="16384" width="8.88671875" style="12"/>
  </cols>
  <sheetData>
    <row r="1" spans="1:22" ht="48.95" customHeight="1">
      <c r="A1" s="110" t="s">
        <v>53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7"/>
      <c r="R1" s="7"/>
      <c r="S1" s="7"/>
      <c r="T1" s="7"/>
      <c r="U1" s="7"/>
      <c r="V1" s="7"/>
    </row>
    <row r="2" spans="1:22" ht="20.100000000000001" customHeight="1" thickBot="1">
      <c r="A2" s="7"/>
      <c r="B2" s="7"/>
      <c r="C2" s="7"/>
      <c r="D2" s="8"/>
      <c r="F2" s="10"/>
      <c r="G2" s="10"/>
      <c r="H2" s="10"/>
      <c r="I2" s="10"/>
      <c r="J2" s="10"/>
      <c r="K2" s="10"/>
      <c r="L2" s="10"/>
      <c r="M2" s="10"/>
      <c r="N2" s="10"/>
      <c r="O2" s="10"/>
      <c r="P2" s="11"/>
      <c r="Q2" s="7"/>
      <c r="R2" s="7"/>
      <c r="S2" s="7"/>
      <c r="T2" s="7"/>
      <c r="U2" s="7"/>
      <c r="V2" s="7"/>
    </row>
    <row r="3" spans="1:22" ht="20.100000000000001" customHeight="1">
      <c r="A3" s="85" t="s">
        <v>3</v>
      </c>
      <c r="B3" s="85"/>
      <c r="C3" s="86"/>
      <c r="D3" s="113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7"/>
      <c r="R3" s="7"/>
      <c r="S3" s="7"/>
      <c r="T3" s="7"/>
      <c r="U3" s="7"/>
      <c r="V3" s="7"/>
    </row>
    <row r="4" spans="1:22" ht="20.100000000000001" customHeight="1">
      <c r="A4" s="87" t="s">
        <v>5</v>
      </c>
      <c r="B4" s="88"/>
      <c r="C4" s="89"/>
      <c r="D4" s="116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Q4" s="7"/>
      <c r="R4" s="7"/>
      <c r="S4" s="7"/>
      <c r="T4" s="7"/>
      <c r="U4" s="7"/>
      <c r="V4" s="7"/>
    </row>
    <row r="5" spans="1:22" ht="20.100000000000001" customHeight="1" thickBot="1">
      <c r="A5" s="111" t="s">
        <v>4</v>
      </c>
      <c r="B5" s="111"/>
      <c r="C5" s="112"/>
      <c r="D5" s="119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1"/>
      <c r="Q5" s="7"/>
      <c r="R5" s="7"/>
      <c r="S5" s="7"/>
      <c r="T5" s="7"/>
      <c r="U5" s="7"/>
      <c r="V5" s="7"/>
    </row>
    <row r="6" spans="1:22" ht="20.100000000000001" customHeight="1" thickBot="1">
      <c r="A6" s="13"/>
      <c r="B6" s="14"/>
      <c r="C6" s="15"/>
      <c r="D6" s="16"/>
      <c r="E6" s="17"/>
      <c r="F6" s="18"/>
      <c r="G6" s="18"/>
      <c r="H6" s="18"/>
      <c r="I6" s="18"/>
      <c r="J6" s="19"/>
      <c r="K6" s="19"/>
      <c r="L6" s="19"/>
      <c r="M6" s="19"/>
      <c r="N6" s="19"/>
      <c r="O6" s="19"/>
      <c r="P6" s="20" t="s">
        <v>44</v>
      </c>
      <c r="Q6" s="15"/>
      <c r="R6" s="15"/>
      <c r="S6" s="15"/>
      <c r="T6" s="15"/>
      <c r="U6" s="15"/>
      <c r="V6" s="20"/>
    </row>
    <row r="7" spans="1:22" s="26" customFormat="1" ht="20.100000000000001" customHeight="1">
      <c r="A7" s="77" t="s">
        <v>7</v>
      </c>
      <c r="B7" s="79" t="s">
        <v>10</v>
      </c>
      <c r="C7" s="81" t="s">
        <v>37</v>
      </c>
      <c r="D7" s="83" t="s">
        <v>39</v>
      </c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4"/>
      <c r="Q7" s="102" t="s">
        <v>40</v>
      </c>
      <c r="R7" s="103"/>
      <c r="S7" s="104"/>
      <c r="T7" s="99" t="s">
        <v>41</v>
      </c>
      <c r="U7" s="100"/>
      <c r="V7" s="101"/>
    </row>
    <row r="8" spans="1:22" s="26" customFormat="1" ht="20.100000000000001" customHeight="1">
      <c r="A8" s="78"/>
      <c r="B8" s="80"/>
      <c r="C8" s="82"/>
      <c r="D8" s="27" t="s">
        <v>38</v>
      </c>
      <c r="E8" s="28" t="s">
        <v>11</v>
      </c>
      <c r="F8" s="29" t="s">
        <v>12</v>
      </c>
      <c r="G8" s="30" t="s">
        <v>13</v>
      </c>
      <c r="H8" s="29" t="s">
        <v>14</v>
      </c>
      <c r="I8" s="29" t="s">
        <v>12</v>
      </c>
      <c r="J8" s="29" t="s">
        <v>15</v>
      </c>
      <c r="K8" s="29" t="s">
        <v>14</v>
      </c>
      <c r="L8" s="29" t="s">
        <v>12</v>
      </c>
      <c r="M8" s="29" t="s">
        <v>13</v>
      </c>
      <c r="N8" s="29" t="s">
        <v>14</v>
      </c>
      <c r="O8" s="29" t="s">
        <v>16</v>
      </c>
      <c r="P8" s="31" t="s">
        <v>17</v>
      </c>
      <c r="Q8" s="36" t="s">
        <v>29</v>
      </c>
      <c r="R8" s="34" t="s">
        <v>30</v>
      </c>
      <c r="S8" s="37" t="s">
        <v>42</v>
      </c>
      <c r="T8" s="38" t="s">
        <v>29</v>
      </c>
      <c r="U8" s="35" t="s">
        <v>30</v>
      </c>
      <c r="V8" s="39" t="s">
        <v>43</v>
      </c>
    </row>
    <row r="9" spans="1:22" ht="20.100000000000001" customHeight="1">
      <c r="A9" s="93" t="s">
        <v>18</v>
      </c>
      <c r="B9" s="94"/>
      <c r="C9" s="40">
        <f>SUM(C10,C12)</f>
        <v>0</v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6"/>
      <c r="Q9" s="50">
        <f>SUM(Q10:Q13)</f>
        <v>0</v>
      </c>
      <c r="R9" s="51">
        <f>SUM(R10:R13)</f>
        <v>0</v>
      </c>
      <c r="S9" s="52">
        <f t="shared" ref="S9:S32" si="0">Q9+R9</f>
        <v>0</v>
      </c>
      <c r="T9" s="50">
        <f>SUM(T10:T13)</f>
        <v>0</v>
      </c>
      <c r="U9" s="53">
        <f>SUM(U10:U13)</f>
        <v>0</v>
      </c>
      <c r="V9" s="52">
        <f t="shared" ref="V9:V32" si="1">T9+U9</f>
        <v>0</v>
      </c>
    </row>
    <row r="10" spans="1:22" ht="20.100000000000001" customHeight="1">
      <c r="A10" s="1"/>
      <c r="B10" s="107" t="s">
        <v>31</v>
      </c>
      <c r="C10" s="90">
        <f>SUM(P10,P11)</f>
        <v>0</v>
      </c>
      <c r="D10" s="2" t="s">
        <v>19</v>
      </c>
      <c r="E10" s="45"/>
      <c r="F10" s="3" t="s">
        <v>12</v>
      </c>
      <c r="G10" s="3"/>
      <c r="H10" s="3"/>
      <c r="I10" s="3" t="s">
        <v>12</v>
      </c>
      <c r="J10" s="3"/>
      <c r="K10" s="3"/>
      <c r="L10" s="3" t="s">
        <v>12</v>
      </c>
      <c r="M10" s="3"/>
      <c r="N10" s="3"/>
      <c r="O10" s="3" t="s">
        <v>1</v>
      </c>
      <c r="P10" s="48">
        <f>+IF(E10="",0,E10)*IF(G10="",1,G10)*IF(J10="",1,J10)*IF(M10="",1,M10)</f>
        <v>0</v>
      </c>
      <c r="Q10" s="54"/>
      <c r="R10" s="45"/>
      <c r="S10" s="55">
        <f t="shared" si="0"/>
        <v>0</v>
      </c>
      <c r="T10" s="54"/>
      <c r="U10" s="45"/>
      <c r="V10" s="55">
        <f t="shared" si="1"/>
        <v>0</v>
      </c>
    </row>
    <row r="11" spans="1:22" ht="20.100000000000001" customHeight="1">
      <c r="A11" s="1"/>
      <c r="B11" s="108"/>
      <c r="C11" s="92"/>
      <c r="D11" s="2" t="s">
        <v>20</v>
      </c>
      <c r="E11" s="45"/>
      <c r="F11" s="3" t="s">
        <v>12</v>
      </c>
      <c r="G11" s="3"/>
      <c r="H11" s="3"/>
      <c r="I11" s="3" t="s">
        <v>12</v>
      </c>
      <c r="J11" s="3"/>
      <c r="K11" s="3"/>
      <c r="L11" s="3" t="s">
        <v>12</v>
      </c>
      <c r="M11" s="3"/>
      <c r="N11" s="3"/>
      <c r="O11" s="3" t="s">
        <v>16</v>
      </c>
      <c r="P11" s="48">
        <f>+IF(E11="",0,E11)*IF(G11="",1,G11)*IF(J11="",1,J11)*IF(M11="",1,M11)</f>
        <v>0</v>
      </c>
      <c r="Q11" s="54"/>
      <c r="R11" s="45"/>
      <c r="S11" s="55">
        <f t="shared" si="0"/>
        <v>0</v>
      </c>
      <c r="T11" s="54"/>
      <c r="U11" s="45"/>
      <c r="V11" s="55">
        <f t="shared" si="1"/>
        <v>0</v>
      </c>
    </row>
    <row r="12" spans="1:22" ht="20.100000000000001" customHeight="1">
      <c r="A12" s="5"/>
      <c r="B12" s="107" t="s">
        <v>32</v>
      </c>
      <c r="C12" s="90">
        <f>SUM(P12,P13)</f>
        <v>0</v>
      </c>
      <c r="D12" s="2" t="s">
        <v>19</v>
      </c>
      <c r="E12" s="45"/>
      <c r="F12" s="3" t="s">
        <v>21</v>
      </c>
      <c r="G12" s="3"/>
      <c r="H12" s="3"/>
      <c r="I12" s="3" t="s">
        <v>12</v>
      </c>
      <c r="J12" s="3"/>
      <c r="K12" s="3"/>
      <c r="L12" s="3" t="s">
        <v>12</v>
      </c>
      <c r="M12" s="3"/>
      <c r="N12" s="3"/>
      <c r="O12" s="3" t="s">
        <v>1</v>
      </c>
      <c r="P12" s="48">
        <f>+IF(E12="",0,E12)*IF(G12="",1,G12)*IF(J12="",1,J12)*IF(M12="",1,M12)</f>
        <v>0</v>
      </c>
      <c r="Q12" s="54"/>
      <c r="R12" s="45"/>
      <c r="S12" s="55">
        <f t="shared" si="0"/>
        <v>0</v>
      </c>
      <c r="T12" s="54"/>
      <c r="U12" s="45"/>
      <c r="V12" s="55">
        <f t="shared" si="1"/>
        <v>0</v>
      </c>
    </row>
    <row r="13" spans="1:22" ht="20.100000000000001" customHeight="1">
      <c r="A13" s="6"/>
      <c r="B13" s="108"/>
      <c r="C13" s="92"/>
      <c r="D13" s="2" t="s">
        <v>22</v>
      </c>
      <c r="E13" s="45"/>
      <c r="F13" s="3" t="s">
        <v>23</v>
      </c>
      <c r="G13" s="3"/>
      <c r="H13" s="3"/>
      <c r="I13" s="3" t="s">
        <v>23</v>
      </c>
      <c r="J13" s="3"/>
      <c r="K13" s="3"/>
      <c r="L13" s="3" t="s">
        <v>23</v>
      </c>
      <c r="M13" s="3"/>
      <c r="N13" s="3"/>
      <c r="O13" s="3" t="s">
        <v>24</v>
      </c>
      <c r="P13" s="48">
        <f>+IF(E13="",0,E13)*IF(G13="",1,G13)*IF(J13="",1,J13)*IF(M13="",1,M13)</f>
        <v>0</v>
      </c>
      <c r="Q13" s="54"/>
      <c r="R13" s="45"/>
      <c r="S13" s="55">
        <f t="shared" si="0"/>
        <v>0</v>
      </c>
      <c r="T13" s="54"/>
      <c r="U13" s="45"/>
      <c r="V13" s="55">
        <f t="shared" si="1"/>
        <v>0</v>
      </c>
    </row>
    <row r="14" spans="1:22" ht="20.100000000000001" customHeight="1">
      <c r="A14" s="93" t="s">
        <v>25</v>
      </c>
      <c r="B14" s="94"/>
      <c r="C14" s="41">
        <f>SUM(C15,C19,C21)</f>
        <v>13500000</v>
      </c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6"/>
      <c r="Q14" s="56">
        <f>SUM(Q15:Q22)</f>
        <v>22500000</v>
      </c>
      <c r="R14" s="57">
        <f>SUM(R15:R22)</f>
        <v>0</v>
      </c>
      <c r="S14" s="52">
        <f t="shared" si="0"/>
        <v>22500000</v>
      </c>
      <c r="T14" s="56">
        <f>SUM(T15:T22)</f>
        <v>0</v>
      </c>
      <c r="U14" s="57">
        <f>SUM(U15:U22)</f>
        <v>0</v>
      </c>
      <c r="V14" s="52">
        <f t="shared" si="1"/>
        <v>0</v>
      </c>
    </row>
    <row r="15" spans="1:22" ht="20.100000000000001" customHeight="1">
      <c r="A15" s="21"/>
      <c r="B15" s="107" t="s">
        <v>33</v>
      </c>
      <c r="C15" s="90">
        <f>SUM(P15:P18)</f>
        <v>12500000</v>
      </c>
      <c r="D15" s="65" t="s">
        <v>19</v>
      </c>
      <c r="E15" s="66">
        <v>100000</v>
      </c>
      <c r="F15" s="67" t="s">
        <v>12</v>
      </c>
      <c r="G15" s="67">
        <v>5</v>
      </c>
      <c r="H15" s="67" t="s">
        <v>45</v>
      </c>
      <c r="I15" s="67" t="s">
        <v>12</v>
      </c>
      <c r="J15" s="67">
        <v>3</v>
      </c>
      <c r="K15" s="67" t="s">
        <v>6</v>
      </c>
      <c r="L15" s="67" t="s">
        <v>12</v>
      </c>
      <c r="M15" s="67">
        <v>5</v>
      </c>
      <c r="N15" s="67" t="s">
        <v>46</v>
      </c>
      <c r="O15" s="67" t="s">
        <v>16</v>
      </c>
      <c r="P15" s="68">
        <f t="shared" ref="P15:P22" si="2">+IF(E15="",0,E15)*IF(G15="",1,G15)*IF(J15="",1,J15)*IF(M15="",1,M15)</f>
        <v>7500000</v>
      </c>
      <c r="Q15" s="69">
        <v>7500000</v>
      </c>
      <c r="R15" s="66"/>
      <c r="S15" s="55">
        <f t="shared" si="0"/>
        <v>7500000</v>
      </c>
      <c r="T15" s="54"/>
      <c r="U15" s="45"/>
      <c r="V15" s="55">
        <f t="shared" si="1"/>
        <v>0</v>
      </c>
    </row>
    <row r="16" spans="1:22" ht="20.100000000000001" customHeight="1">
      <c r="A16" s="21"/>
      <c r="B16" s="109"/>
      <c r="C16" s="91"/>
      <c r="D16" s="2" t="s">
        <v>19</v>
      </c>
      <c r="E16" s="66">
        <v>100</v>
      </c>
      <c r="F16" s="67" t="s">
        <v>12</v>
      </c>
      <c r="G16" s="67">
        <v>50</v>
      </c>
      <c r="H16" s="67" t="s">
        <v>48</v>
      </c>
      <c r="I16" s="67" t="s">
        <v>12</v>
      </c>
      <c r="J16" s="67">
        <v>1000</v>
      </c>
      <c r="K16" s="67" t="s">
        <v>49</v>
      </c>
      <c r="L16" s="67" t="s">
        <v>12</v>
      </c>
      <c r="M16" s="67"/>
      <c r="N16" s="67"/>
      <c r="O16" s="67" t="s">
        <v>16</v>
      </c>
      <c r="P16" s="68">
        <f t="shared" si="2"/>
        <v>5000000</v>
      </c>
      <c r="Q16" s="69">
        <v>5000000</v>
      </c>
      <c r="R16" s="66"/>
      <c r="S16" s="55">
        <f t="shared" si="0"/>
        <v>5000000</v>
      </c>
      <c r="T16" s="54"/>
      <c r="U16" s="45"/>
      <c r="V16" s="55">
        <f t="shared" si="1"/>
        <v>0</v>
      </c>
    </row>
    <row r="17" spans="1:22" ht="20.100000000000001" customHeight="1">
      <c r="A17" s="21"/>
      <c r="B17" s="109"/>
      <c r="C17" s="91"/>
      <c r="D17" s="2" t="s">
        <v>19</v>
      </c>
      <c r="E17" s="45"/>
      <c r="F17" s="3" t="s">
        <v>12</v>
      </c>
      <c r="G17" s="3"/>
      <c r="H17" s="3"/>
      <c r="I17" s="3" t="s">
        <v>12</v>
      </c>
      <c r="J17" s="3"/>
      <c r="K17" s="3"/>
      <c r="L17" s="3" t="s">
        <v>12</v>
      </c>
      <c r="M17" s="3"/>
      <c r="N17" s="3"/>
      <c r="O17" s="3" t="s">
        <v>16</v>
      </c>
      <c r="P17" s="48">
        <f t="shared" si="2"/>
        <v>0</v>
      </c>
      <c r="Q17" s="69"/>
      <c r="R17" s="66"/>
      <c r="S17" s="55">
        <f t="shared" si="0"/>
        <v>0</v>
      </c>
      <c r="T17" s="54"/>
      <c r="U17" s="45"/>
      <c r="V17" s="55">
        <f t="shared" si="1"/>
        <v>0</v>
      </c>
    </row>
    <row r="18" spans="1:22" ht="20.100000000000001" customHeight="1">
      <c r="A18" s="21"/>
      <c r="B18" s="108"/>
      <c r="C18" s="92"/>
      <c r="D18" s="2" t="s">
        <v>19</v>
      </c>
      <c r="E18" s="45"/>
      <c r="F18" s="3" t="s">
        <v>12</v>
      </c>
      <c r="G18" s="3"/>
      <c r="H18" s="3"/>
      <c r="I18" s="3" t="s">
        <v>12</v>
      </c>
      <c r="J18" s="3"/>
      <c r="K18" s="3"/>
      <c r="L18" s="3" t="s">
        <v>12</v>
      </c>
      <c r="M18" s="3"/>
      <c r="N18" s="3"/>
      <c r="O18" s="3" t="s">
        <v>16</v>
      </c>
      <c r="P18" s="48">
        <f t="shared" si="2"/>
        <v>0</v>
      </c>
      <c r="Q18" s="69"/>
      <c r="R18" s="66"/>
      <c r="S18" s="55">
        <f t="shared" si="0"/>
        <v>0</v>
      </c>
      <c r="T18" s="54"/>
      <c r="U18" s="45"/>
      <c r="V18" s="55">
        <f t="shared" si="1"/>
        <v>0</v>
      </c>
    </row>
    <row r="19" spans="1:22" ht="20.100000000000001" customHeight="1">
      <c r="A19" s="21"/>
      <c r="B19" s="107" t="s">
        <v>34</v>
      </c>
      <c r="C19" s="90">
        <f>SUM(P19,P20)</f>
        <v>0</v>
      </c>
      <c r="D19" s="2" t="s">
        <v>19</v>
      </c>
      <c r="E19" s="45"/>
      <c r="F19" s="3" t="s">
        <v>12</v>
      </c>
      <c r="G19" s="3"/>
      <c r="H19" s="3"/>
      <c r="I19" s="3" t="s">
        <v>12</v>
      </c>
      <c r="J19" s="3"/>
      <c r="K19" s="3"/>
      <c r="L19" s="3" t="s">
        <v>12</v>
      </c>
      <c r="M19" s="3"/>
      <c r="N19" s="3"/>
      <c r="O19" s="3" t="s">
        <v>16</v>
      </c>
      <c r="P19" s="48">
        <f t="shared" si="2"/>
        <v>0</v>
      </c>
      <c r="Q19" s="69"/>
      <c r="R19" s="66"/>
      <c r="S19" s="55">
        <f t="shared" si="0"/>
        <v>0</v>
      </c>
      <c r="T19" s="54"/>
      <c r="U19" s="45"/>
      <c r="V19" s="55">
        <f t="shared" si="1"/>
        <v>0</v>
      </c>
    </row>
    <row r="20" spans="1:22" ht="20.100000000000001" customHeight="1">
      <c r="A20" s="21"/>
      <c r="B20" s="108"/>
      <c r="C20" s="92"/>
      <c r="D20" s="2" t="s">
        <v>19</v>
      </c>
      <c r="E20" s="45"/>
      <c r="F20" s="3" t="s">
        <v>12</v>
      </c>
      <c r="G20" s="3"/>
      <c r="H20" s="3"/>
      <c r="I20" s="3" t="s">
        <v>12</v>
      </c>
      <c r="J20" s="3"/>
      <c r="K20" s="3"/>
      <c r="L20" s="3" t="s">
        <v>12</v>
      </c>
      <c r="M20" s="3"/>
      <c r="N20" s="3"/>
      <c r="O20" s="3" t="s">
        <v>16</v>
      </c>
      <c r="P20" s="48">
        <f t="shared" si="2"/>
        <v>0</v>
      </c>
      <c r="Q20" s="69"/>
      <c r="R20" s="66"/>
      <c r="S20" s="55">
        <f t="shared" si="0"/>
        <v>0</v>
      </c>
      <c r="T20" s="54"/>
      <c r="U20" s="45"/>
      <c r="V20" s="55">
        <f t="shared" si="1"/>
        <v>0</v>
      </c>
    </row>
    <row r="21" spans="1:22" ht="20.100000000000001" customHeight="1">
      <c r="A21" s="5"/>
      <c r="B21" s="107" t="s">
        <v>35</v>
      </c>
      <c r="C21" s="90">
        <f>SUM(P21,P22)</f>
        <v>1000000</v>
      </c>
      <c r="D21" s="2" t="s">
        <v>19</v>
      </c>
      <c r="E21" s="66">
        <v>1000000</v>
      </c>
      <c r="F21" s="67" t="s">
        <v>12</v>
      </c>
      <c r="G21" s="67">
        <v>1</v>
      </c>
      <c r="H21" s="67" t="s">
        <v>47</v>
      </c>
      <c r="I21" s="67" t="s">
        <v>12</v>
      </c>
      <c r="J21" s="67"/>
      <c r="K21" s="67"/>
      <c r="L21" s="67" t="s">
        <v>12</v>
      </c>
      <c r="M21" s="67"/>
      <c r="N21" s="67"/>
      <c r="O21" s="67" t="s">
        <v>16</v>
      </c>
      <c r="P21" s="68">
        <f t="shared" si="2"/>
        <v>1000000</v>
      </c>
      <c r="Q21" s="69">
        <v>10000000</v>
      </c>
      <c r="R21" s="66"/>
      <c r="S21" s="55">
        <f t="shared" si="0"/>
        <v>10000000</v>
      </c>
      <c r="T21" s="54"/>
      <c r="U21" s="45"/>
      <c r="V21" s="55">
        <f t="shared" si="1"/>
        <v>0</v>
      </c>
    </row>
    <row r="22" spans="1:22" ht="20.100000000000001" customHeight="1">
      <c r="A22" s="6"/>
      <c r="B22" s="108"/>
      <c r="C22" s="92"/>
      <c r="D22" s="2" t="s">
        <v>19</v>
      </c>
      <c r="E22" s="45"/>
      <c r="F22" s="3" t="s">
        <v>12</v>
      </c>
      <c r="G22" s="3"/>
      <c r="H22" s="3"/>
      <c r="I22" s="3" t="s">
        <v>21</v>
      </c>
      <c r="J22" s="3"/>
      <c r="K22" s="3"/>
      <c r="L22" s="3" t="s">
        <v>12</v>
      </c>
      <c r="M22" s="3"/>
      <c r="N22" s="3"/>
      <c r="O22" s="3" t="s">
        <v>16</v>
      </c>
      <c r="P22" s="48">
        <f t="shared" si="2"/>
        <v>0</v>
      </c>
      <c r="Q22" s="54"/>
      <c r="R22" s="45"/>
      <c r="S22" s="55">
        <f t="shared" si="0"/>
        <v>0</v>
      </c>
      <c r="T22" s="54"/>
      <c r="U22" s="45"/>
      <c r="V22" s="55">
        <f t="shared" si="1"/>
        <v>0</v>
      </c>
    </row>
    <row r="23" spans="1:22" ht="20.100000000000001" customHeight="1">
      <c r="A23" s="93" t="s">
        <v>26</v>
      </c>
      <c r="B23" s="94"/>
      <c r="C23" s="42">
        <f>SUM(C24,C26)</f>
        <v>800000</v>
      </c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8"/>
      <c r="Q23" s="58">
        <f>SUM(Q24:Q27)</f>
        <v>0</v>
      </c>
      <c r="R23" s="51">
        <f>SUM(R24:R27)</f>
        <v>800000</v>
      </c>
      <c r="S23" s="52">
        <f t="shared" si="0"/>
        <v>800000</v>
      </c>
      <c r="T23" s="58">
        <f>SUM(T24:T27)</f>
        <v>0</v>
      </c>
      <c r="U23" s="51">
        <f>SUM(U24:U27)</f>
        <v>0</v>
      </c>
      <c r="V23" s="52">
        <f t="shared" si="1"/>
        <v>0</v>
      </c>
    </row>
    <row r="24" spans="1:22" ht="20.100000000000001" customHeight="1">
      <c r="A24" s="5"/>
      <c r="B24" s="107" t="s">
        <v>36</v>
      </c>
      <c r="C24" s="90">
        <f>SUM(P24,P25)</f>
        <v>800000</v>
      </c>
      <c r="D24" s="2" t="s">
        <v>19</v>
      </c>
      <c r="E24" s="66">
        <v>200000</v>
      </c>
      <c r="F24" s="67" t="s">
        <v>12</v>
      </c>
      <c r="G24" s="67">
        <v>2</v>
      </c>
      <c r="H24" s="67" t="s">
        <v>0</v>
      </c>
      <c r="I24" s="67" t="s">
        <v>12</v>
      </c>
      <c r="J24" s="67">
        <v>2</v>
      </c>
      <c r="K24" s="67" t="s">
        <v>50</v>
      </c>
      <c r="L24" s="67" t="s">
        <v>12</v>
      </c>
      <c r="M24" s="67">
        <v>1</v>
      </c>
      <c r="N24" s="67" t="s">
        <v>2</v>
      </c>
      <c r="O24" s="67" t="s">
        <v>16</v>
      </c>
      <c r="P24" s="68">
        <f>+IF(E24="",0,E24)*IF(G24="",1,G24)*IF(J24="",1,J24)*IF(M24="",1,M24)</f>
        <v>800000</v>
      </c>
      <c r="Q24" s="69"/>
      <c r="R24" s="66">
        <v>800000</v>
      </c>
      <c r="S24" s="55">
        <f t="shared" si="0"/>
        <v>800000</v>
      </c>
      <c r="T24" s="54"/>
      <c r="U24" s="45"/>
      <c r="V24" s="55">
        <f t="shared" si="1"/>
        <v>0</v>
      </c>
    </row>
    <row r="25" spans="1:22" ht="20.100000000000001" customHeight="1">
      <c r="A25" s="5"/>
      <c r="B25" s="108"/>
      <c r="C25" s="92"/>
      <c r="D25" s="2" t="s">
        <v>19</v>
      </c>
      <c r="E25" s="45"/>
      <c r="F25" s="3" t="s">
        <v>12</v>
      </c>
      <c r="G25" s="3"/>
      <c r="H25" s="3"/>
      <c r="I25" s="3" t="s">
        <v>12</v>
      </c>
      <c r="J25" s="3"/>
      <c r="K25" s="3"/>
      <c r="L25" s="3" t="s">
        <v>12</v>
      </c>
      <c r="M25" s="3"/>
      <c r="N25" s="3"/>
      <c r="O25" s="3" t="s">
        <v>16</v>
      </c>
      <c r="P25" s="48">
        <f>+IF(E25="",0,E25)*IF(G25="",1,G25)*IF(J25="",1,J25)*IF(M25="",1,M25)</f>
        <v>0</v>
      </c>
      <c r="Q25" s="54"/>
      <c r="R25" s="45"/>
      <c r="S25" s="55">
        <f t="shared" si="0"/>
        <v>0</v>
      </c>
      <c r="T25" s="54"/>
      <c r="U25" s="45"/>
      <c r="V25" s="55">
        <f t="shared" si="1"/>
        <v>0</v>
      </c>
    </row>
    <row r="26" spans="1:22" ht="20.100000000000001" customHeight="1">
      <c r="A26" s="1"/>
      <c r="B26" s="107" t="s">
        <v>8</v>
      </c>
      <c r="C26" s="90">
        <f>SUM(P26,P27)</f>
        <v>0</v>
      </c>
      <c r="D26" s="2" t="s">
        <v>22</v>
      </c>
      <c r="E26" s="45"/>
      <c r="F26" s="3" t="s">
        <v>23</v>
      </c>
      <c r="G26" s="3"/>
      <c r="H26" s="3"/>
      <c r="I26" s="3" t="s">
        <v>23</v>
      </c>
      <c r="J26" s="3"/>
      <c r="K26" s="3"/>
      <c r="L26" s="3" t="s">
        <v>23</v>
      </c>
      <c r="M26" s="3"/>
      <c r="N26" s="3"/>
      <c r="O26" s="3" t="s">
        <v>24</v>
      </c>
      <c r="P26" s="48">
        <f>+IF(E26="",0,E26)*IF(G26="",1,G26)*IF(J26="",1,J26)*IF(M26="",1,M26)</f>
        <v>0</v>
      </c>
      <c r="Q26" s="54"/>
      <c r="R26" s="45"/>
      <c r="S26" s="55">
        <f t="shared" si="0"/>
        <v>0</v>
      </c>
      <c r="T26" s="54"/>
      <c r="U26" s="45"/>
      <c r="V26" s="55">
        <f t="shared" si="1"/>
        <v>0</v>
      </c>
    </row>
    <row r="27" spans="1:22" ht="20.100000000000001" customHeight="1">
      <c r="A27" s="4"/>
      <c r="B27" s="108"/>
      <c r="C27" s="92"/>
      <c r="D27" s="2" t="s">
        <v>22</v>
      </c>
      <c r="E27" s="45"/>
      <c r="F27" s="3" t="s">
        <v>23</v>
      </c>
      <c r="G27" s="3"/>
      <c r="H27" s="3"/>
      <c r="I27" s="3" t="s">
        <v>23</v>
      </c>
      <c r="J27" s="3"/>
      <c r="K27" s="3"/>
      <c r="L27" s="3" t="s">
        <v>23</v>
      </c>
      <c r="M27" s="3"/>
      <c r="N27" s="3"/>
      <c r="O27" s="3" t="s">
        <v>24</v>
      </c>
      <c r="P27" s="48">
        <f>+IF(E27="",0,E27)*IF(G27="",1,G27)*IF(J27="",1,J27)*IF(M27="",1,M27)</f>
        <v>0</v>
      </c>
      <c r="Q27" s="54"/>
      <c r="R27" s="45"/>
      <c r="S27" s="55">
        <f t="shared" si="0"/>
        <v>0</v>
      </c>
      <c r="T27" s="54"/>
      <c r="U27" s="45"/>
      <c r="V27" s="55">
        <f t="shared" si="1"/>
        <v>0</v>
      </c>
    </row>
    <row r="28" spans="1:22" ht="20.100000000000001" customHeight="1">
      <c r="A28" s="93" t="s">
        <v>27</v>
      </c>
      <c r="B28" s="94"/>
      <c r="C28" s="43">
        <f>SUM(C29)</f>
        <v>0</v>
      </c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8"/>
      <c r="Q28" s="58">
        <f>SUM(Q29:Q31)</f>
        <v>0</v>
      </c>
      <c r="R28" s="51">
        <f>SUM(R29:R31)</f>
        <v>0</v>
      </c>
      <c r="S28" s="52">
        <f t="shared" si="0"/>
        <v>0</v>
      </c>
      <c r="T28" s="58">
        <f>SUM(T29:T31)</f>
        <v>0</v>
      </c>
      <c r="U28" s="51">
        <f>SUM(U29:U31)</f>
        <v>0</v>
      </c>
      <c r="V28" s="52">
        <f t="shared" si="1"/>
        <v>0</v>
      </c>
    </row>
    <row r="29" spans="1:22" ht="20.100000000000001" customHeight="1">
      <c r="A29" s="1"/>
      <c r="B29" s="107" t="s">
        <v>9</v>
      </c>
      <c r="C29" s="90">
        <f>SUM(P29:P31)</f>
        <v>0</v>
      </c>
      <c r="D29" s="2" t="s">
        <v>22</v>
      </c>
      <c r="E29" s="45"/>
      <c r="F29" s="3" t="s">
        <v>23</v>
      </c>
      <c r="G29" s="3"/>
      <c r="H29" s="3"/>
      <c r="I29" s="3" t="s">
        <v>23</v>
      </c>
      <c r="J29" s="3"/>
      <c r="K29" s="3"/>
      <c r="L29" s="3" t="s">
        <v>23</v>
      </c>
      <c r="M29" s="3"/>
      <c r="N29" s="3"/>
      <c r="O29" s="3" t="s">
        <v>24</v>
      </c>
      <c r="P29" s="48">
        <f>+IF(E29="",0,E29)*IF(G29="",1,G29)*IF(J29="",1,J29)*IF(M29="",1,M29)</f>
        <v>0</v>
      </c>
      <c r="Q29" s="54"/>
      <c r="R29" s="45"/>
      <c r="S29" s="55">
        <f t="shared" si="0"/>
        <v>0</v>
      </c>
      <c r="T29" s="54"/>
      <c r="U29" s="45"/>
      <c r="V29" s="55">
        <f t="shared" si="1"/>
        <v>0</v>
      </c>
    </row>
    <row r="30" spans="1:22" ht="20.100000000000001" customHeight="1">
      <c r="A30" s="1"/>
      <c r="B30" s="109"/>
      <c r="C30" s="91"/>
      <c r="D30" s="2" t="s">
        <v>22</v>
      </c>
      <c r="E30" s="45"/>
      <c r="F30" s="3" t="s">
        <v>23</v>
      </c>
      <c r="G30" s="3"/>
      <c r="H30" s="3"/>
      <c r="I30" s="3" t="s">
        <v>23</v>
      </c>
      <c r="J30" s="3"/>
      <c r="K30" s="3"/>
      <c r="L30" s="3" t="s">
        <v>23</v>
      </c>
      <c r="M30" s="3"/>
      <c r="N30" s="3"/>
      <c r="O30" s="3" t="s">
        <v>24</v>
      </c>
      <c r="P30" s="48">
        <f>+IF(E30="",0,E30)*IF(G30="",1,G30)*IF(J30="",1,J30)*IF(M30="",1,M30)</f>
        <v>0</v>
      </c>
      <c r="Q30" s="54"/>
      <c r="R30" s="45"/>
      <c r="S30" s="55">
        <f t="shared" si="0"/>
        <v>0</v>
      </c>
      <c r="T30" s="54"/>
      <c r="U30" s="45"/>
      <c r="V30" s="55">
        <f t="shared" si="1"/>
        <v>0</v>
      </c>
    </row>
    <row r="31" spans="1:22" ht="20.100000000000001" customHeight="1">
      <c r="A31" s="1"/>
      <c r="B31" s="108"/>
      <c r="C31" s="92"/>
      <c r="D31" s="24" t="s">
        <v>22</v>
      </c>
      <c r="E31" s="46"/>
      <c r="F31" s="25" t="s">
        <v>23</v>
      </c>
      <c r="G31" s="25"/>
      <c r="H31" s="25"/>
      <c r="I31" s="25" t="s">
        <v>23</v>
      </c>
      <c r="J31" s="25"/>
      <c r="K31" s="25"/>
      <c r="L31" s="25" t="s">
        <v>23</v>
      </c>
      <c r="M31" s="25"/>
      <c r="N31" s="25"/>
      <c r="O31" s="25" t="s">
        <v>24</v>
      </c>
      <c r="P31" s="48">
        <f>+IF(E31="",0,E31)*IF(G31="",1,G31)*IF(J31="",1,J31)*IF(M31="",1,M31)</f>
        <v>0</v>
      </c>
      <c r="Q31" s="54"/>
      <c r="R31" s="45"/>
      <c r="S31" s="55">
        <f t="shared" si="0"/>
        <v>0</v>
      </c>
      <c r="T31" s="54"/>
      <c r="U31" s="45"/>
      <c r="V31" s="55">
        <f t="shared" si="1"/>
        <v>0</v>
      </c>
    </row>
    <row r="32" spans="1:22" ht="20.100000000000001" customHeight="1" thickBot="1">
      <c r="A32" s="105" t="s">
        <v>28</v>
      </c>
      <c r="B32" s="106"/>
      <c r="C32" s="44">
        <f>SUM(C9,C14,C23,C28)</f>
        <v>14300000</v>
      </c>
      <c r="D32" s="32"/>
      <c r="E32" s="47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49">
        <f>SUM(P9:P31)</f>
        <v>14300000</v>
      </c>
      <c r="Q32" s="59">
        <f>SUM(Q9,Q14,Q23,Q28)</f>
        <v>22500000</v>
      </c>
      <c r="R32" s="60">
        <f>SUM(R9,R14,R23,R28)</f>
        <v>800000</v>
      </c>
      <c r="S32" s="61">
        <f t="shared" si="0"/>
        <v>23300000</v>
      </c>
      <c r="T32" s="62">
        <f>SUM(T9,T14,T23,T28)</f>
        <v>0</v>
      </c>
      <c r="U32" s="63">
        <f>SUM(U9,U14,U23,U28)</f>
        <v>0</v>
      </c>
      <c r="V32" s="64">
        <f t="shared" si="1"/>
        <v>0</v>
      </c>
    </row>
    <row r="33" spans="1:4" ht="20.100000000000001" customHeight="1" thickBot="1"/>
    <row r="34" spans="1:4" ht="20.100000000000001" customHeight="1">
      <c r="A34" s="73" t="s">
        <v>51</v>
      </c>
      <c r="B34" s="74"/>
      <c r="C34" s="71">
        <f>C21/C32</f>
        <v>6.9930069930069935E-2</v>
      </c>
    </row>
    <row r="35" spans="1:4" ht="20.100000000000001" customHeight="1" thickBot="1">
      <c r="A35" s="75" t="s">
        <v>52</v>
      </c>
      <c r="B35" s="76"/>
      <c r="C35" s="72">
        <f>C29/C32</f>
        <v>0</v>
      </c>
      <c r="D35" s="22"/>
    </row>
    <row r="36" spans="1:4" ht="20.100000000000001" customHeight="1"/>
    <row r="37" spans="1:4" ht="20.100000000000001" customHeight="1"/>
    <row r="38" spans="1:4" ht="20.100000000000001" customHeight="1"/>
    <row r="39" spans="1:4" ht="20.100000000000001" customHeight="1"/>
    <row r="40" spans="1:4" ht="20.100000000000001" customHeight="1"/>
    <row r="41" spans="1:4" ht="20.100000000000001" customHeight="1"/>
    <row r="42" spans="1:4" ht="20.100000000000001" customHeight="1"/>
    <row r="43" spans="1:4" ht="20.100000000000001" customHeight="1"/>
    <row r="44" spans="1:4" ht="20.100000000000001" customHeight="1"/>
    <row r="45" spans="1:4" ht="20.100000000000001" customHeight="1"/>
    <row r="46" spans="1:4" ht="20.100000000000001" customHeight="1"/>
    <row r="47" spans="1:4" ht="20.100000000000001" customHeight="1"/>
    <row r="48" spans="1:4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</sheetData>
  <mergeCells count="40">
    <mergeCell ref="A1:P1"/>
    <mergeCell ref="A5:C5"/>
    <mergeCell ref="D3:P3"/>
    <mergeCell ref="D4:P4"/>
    <mergeCell ref="D5:P5"/>
    <mergeCell ref="T7:V7"/>
    <mergeCell ref="Q7:S7"/>
    <mergeCell ref="C12:C13"/>
    <mergeCell ref="C15:C18"/>
    <mergeCell ref="A32:B32"/>
    <mergeCell ref="B10:B11"/>
    <mergeCell ref="B12:B13"/>
    <mergeCell ref="B15:B18"/>
    <mergeCell ref="B19:B20"/>
    <mergeCell ref="B21:B22"/>
    <mergeCell ref="B24:B25"/>
    <mergeCell ref="B26:B27"/>
    <mergeCell ref="B29:B31"/>
    <mergeCell ref="A28:B28"/>
    <mergeCell ref="D28:P28"/>
    <mergeCell ref="C24:C25"/>
    <mergeCell ref="D7:P7"/>
    <mergeCell ref="A3:C3"/>
    <mergeCell ref="A4:C4"/>
    <mergeCell ref="C29:C31"/>
    <mergeCell ref="A14:B14"/>
    <mergeCell ref="D14:P14"/>
    <mergeCell ref="A9:B9"/>
    <mergeCell ref="D9:P9"/>
    <mergeCell ref="C10:C11"/>
    <mergeCell ref="A23:B23"/>
    <mergeCell ref="D23:P23"/>
    <mergeCell ref="C21:C22"/>
    <mergeCell ref="C19:C20"/>
    <mergeCell ref="C26:C27"/>
    <mergeCell ref="A34:B34"/>
    <mergeCell ref="A35:B35"/>
    <mergeCell ref="A7:A8"/>
    <mergeCell ref="B7:B8"/>
    <mergeCell ref="C7:C8"/>
  </mergeCells>
  <phoneticPr fontId="3" type="noConversion"/>
  <pageMargins left="0.7" right="0.7" top="0.75" bottom="0.75" header="0.3" footer="0.3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7"/>
  <sheetViews>
    <sheetView showGridLines="0" zoomScale="85" zoomScaleNormal="85" zoomScaleSheetLayoutView="85" workbookViewId="0">
      <selection activeCell="R3" sqref="R3"/>
    </sheetView>
  </sheetViews>
  <sheetFormatPr defaultRowHeight="13.5"/>
  <cols>
    <col min="1" max="1" width="6.21875" style="12" customWidth="1"/>
    <col min="2" max="2" width="12.21875" style="22" customWidth="1"/>
    <col min="3" max="3" width="12.33203125" style="9" customWidth="1"/>
    <col min="4" max="4" width="40.109375" style="23" customWidth="1"/>
    <col min="5" max="5" width="14.77734375" style="9" customWidth="1"/>
    <col min="6" max="6" width="3.33203125" style="12" customWidth="1"/>
    <col min="7" max="8" width="6.77734375" style="12" customWidth="1"/>
    <col min="9" max="9" width="3.33203125" style="12" customWidth="1"/>
    <col min="10" max="11" width="6.77734375" style="12" customWidth="1"/>
    <col min="12" max="12" width="3.33203125" style="12" customWidth="1"/>
    <col min="13" max="14" width="6.77734375" style="12" customWidth="1"/>
    <col min="15" max="15" width="3.33203125" style="12" customWidth="1"/>
    <col min="16" max="22" width="14.33203125" style="9" customWidth="1"/>
    <col min="23" max="16384" width="8.88671875" style="12"/>
  </cols>
  <sheetData>
    <row r="1" spans="1:22" ht="48.95" customHeight="1">
      <c r="A1" s="110" t="s">
        <v>54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7"/>
      <c r="R1" s="7"/>
      <c r="S1" s="7"/>
      <c r="T1" s="7"/>
      <c r="U1" s="7"/>
      <c r="V1" s="7"/>
    </row>
    <row r="2" spans="1:22" ht="20.100000000000001" customHeight="1" thickBot="1">
      <c r="A2" s="7"/>
      <c r="B2" s="7"/>
      <c r="C2" s="7"/>
      <c r="D2" s="8"/>
      <c r="F2" s="10"/>
      <c r="G2" s="10"/>
      <c r="H2" s="10"/>
      <c r="I2" s="10"/>
      <c r="J2" s="10"/>
      <c r="K2" s="10"/>
      <c r="L2" s="10"/>
      <c r="M2" s="10"/>
      <c r="N2" s="10"/>
      <c r="O2" s="10"/>
      <c r="P2" s="11"/>
      <c r="Q2" s="7"/>
      <c r="R2" s="7"/>
      <c r="S2" s="7"/>
      <c r="T2" s="7"/>
      <c r="U2" s="7"/>
      <c r="V2" s="7"/>
    </row>
    <row r="3" spans="1:22" ht="20.100000000000001" customHeight="1">
      <c r="A3" s="85" t="s">
        <v>3</v>
      </c>
      <c r="B3" s="85"/>
      <c r="C3" s="86"/>
      <c r="D3" s="113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5"/>
      <c r="Q3" s="7"/>
      <c r="R3" s="7"/>
      <c r="S3" s="7"/>
      <c r="T3" s="7"/>
      <c r="U3" s="7"/>
      <c r="V3" s="7"/>
    </row>
    <row r="4" spans="1:22" ht="20.100000000000001" customHeight="1">
      <c r="A4" s="87" t="s">
        <v>5</v>
      </c>
      <c r="B4" s="88"/>
      <c r="C4" s="89"/>
      <c r="D4" s="116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8"/>
      <c r="Q4" s="7"/>
      <c r="R4" s="7"/>
      <c r="S4" s="7"/>
      <c r="T4" s="7"/>
      <c r="U4" s="7"/>
      <c r="V4" s="7"/>
    </row>
    <row r="5" spans="1:22" ht="20.100000000000001" customHeight="1" thickBot="1">
      <c r="A5" s="111" t="s">
        <v>4</v>
      </c>
      <c r="B5" s="111"/>
      <c r="C5" s="112"/>
      <c r="D5" s="119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1"/>
      <c r="Q5" s="7"/>
      <c r="R5" s="7"/>
      <c r="S5" s="7"/>
      <c r="T5" s="7"/>
      <c r="U5" s="7"/>
      <c r="V5" s="7"/>
    </row>
    <row r="6" spans="1:22" ht="20.100000000000001" customHeight="1" thickBot="1">
      <c r="A6" s="13"/>
      <c r="B6" s="14"/>
      <c r="C6" s="15"/>
      <c r="D6" s="16"/>
      <c r="E6" s="17"/>
      <c r="F6" s="18"/>
      <c r="G6" s="18"/>
      <c r="H6" s="18"/>
      <c r="I6" s="18"/>
      <c r="J6" s="19"/>
      <c r="K6" s="19"/>
      <c r="L6" s="19"/>
      <c r="M6" s="19"/>
      <c r="N6" s="19"/>
      <c r="O6" s="19"/>
      <c r="P6" s="20" t="s">
        <v>44</v>
      </c>
      <c r="Q6" s="15"/>
      <c r="R6" s="15"/>
      <c r="S6" s="15"/>
      <c r="T6" s="15"/>
      <c r="U6" s="15"/>
      <c r="V6" s="20"/>
    </row>
    <row r="7" spans="1:22" s="26" customFormat="1" ht="20.100000000000001" customHeight="1">
      <c r="A7" s="77" t="s">
        <v>7</v>
      </c>
      <c r="B7" s="79" t="s">
        <v>10</v>
      </c>
      <c r="C7" s="81" t="s">
        <v>37</v>
      </c>
      <c r="D7" s="83" t="s">
        <v>39</v>
      </c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4"/>
      <c r="Q7" s="102" t="s">
        <v>40</v>
      </c>
      <c r="R7" s="103"/>
      <c r="S7" s="104"/>
      <c r="T7" s="99" t="s">
        <v>41</v>
      </c>
      <c r="U7" s="100"/>
      <c r="V7" s="101"/>
    </row>
    <row r="8" spans="1:22" s="26" customFormat="1" ht="20.100000000000001" customHeight="1">
      <c r="A8" s="78"/>
      <c r="B8" s="80"/>
      <c r="C8" s="82"/>
      <c r="D8" s="27" t="s">
        <v>38</v>
      </c>
      <c r="E8" s="28" t="s">
        <v>11</v>
      </c>
      <c r="F8" s="70" t="s">
        <v>12</v>
      </c>
      <c r="G8" s="30" t="s">
        <v>13</v>
      </c>
      <c r="H8" s="70" t="s">
        <v>14</v>
      </c>
      <c r="I8" s="70" t="s">
        <v>12</v>
      </c>
      <c r="J8" s="70" t="s">
        <v>15</v>
      </c>
      <c r="K8" s="70" t="s">
        <v>14</v>
      </c>
      <c r="L8" s="70" t="s">
        <v>12</v>
      </c>
      <c r="M8" s="70" t="s">
        <v>13</v>
      </c>
      <c r="N8" s="70" t="s">
        <v>14</v>
      </c>
      <c r="O8" s="70" t="s">
        <v>16</v>
      </c>
      <c r="P8" s="31" t="s">
        <v>17</v>
      </c>
      <c r="Q8" s="36" t="s">
        <v>29</v>
      </c>
      <c r="R8" s="34" t="s">
        <v>30</v>
      </c>
      <c r="S8" s="37" t="s">
        <v>42</v>
      </c>
      <c r="T8" s="38" t="s">
        <v>29</v>
      </c>
      <c r="U8" s="35" t="s">
        <v>30</v>
      </c>
      <c r="V8" s="39" t="s">
        <v>43</v>
      </c>
    </row>
    <row r="9" spans="1:22" ht="20.100000000000001" customHeight="1">
      <c r="A9" s="93" t="s">
        <v>18</v>
      </c>
      <c r="B9" s="94"/>
      <c r="C9" s="40">
        <f>SUM(C10,C12)</f>
        <v>0</v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6"/>
      <c r="Q9" s="50">
        <f>SUM(Q10:Q13)</f>
        <v>0</v>
      </c>
      <c r="R9" s="51">
        <f>SUM(R10:R13)</f>
        <v>0</v>
      </c>
      <c r="S9" s="52">
        <f t="shared" ref="S9:S32" si="0">Q9+R9</f>
        <v>0</v>
      </c>
      <c r="T9" s="50">
        <f>SUM(T10:T13)</f>
        <v>0</v>
      </c>
      <c r="U9" s="53">
        <f>SUM(U10:U13)</f>
        <v>0</v>
      </c>
      <c r="V9" s="52">
        <f t="shared" ref="V9:V32" si="1">T9+U9</f>
        <v>0</v>
      </c>
    </row>
    <row r="10" spans="1:22" ht="20.100000000000001" customHeight="1">
      <c r="A10" s="1"/>
      <c r="B10" s="107" t="s">
        <v>31</v>
      </c>
      <c r="C10" s="90">
        <f>SUM(P10,P11)</f>
        <v>0</v>
      </c>
      <c r="D10" s="2" t="s">
        <v>19</v>
      </c>
      <c r="E10" s="45"/>
      <c r="F10" s="3" t="s">
        <v>12</v>
      </c>
      <c r="G10" s="3"/>
      <c r="H10" s="3"/>
      <c r="I10" s="3" t="s">
        <v>12</v>
      </c>
      <c r="J10" s="3"/>
      <c r="K10" s="3"/>
      <c r="L10" s="3" t="s">
        <v>12</v>
      </c>
      <c r="M10" s="3"/>
      <c r="N10" s="3"/>
      <c r="O10" s="3" t="s">
        <v>1</v>
      </c>
      <c r="P10" s="48">
        <f>+IF(E10="",0,E10)*IF(G10="",1,G10)*IF(J10="",1,J10)*IF(M10="",1,M10)</f>
        <v>0</v>
      </c>
      <c r="Q10" s="54"/>
      <c r="R10" s="45"/>
      <c r="S10" s="55">
        <f t="shared" si="0"/>
        <v>0</v>
      </c>
      <c r="T10" s="54"/>
      <c r="U10" s="45"/>
      <c r="V10" s="55">
        <f t="shared" si="1"/>
        <v>0</v>
      </c>
    </row>
    <row r="11" spans="1:22" ht="20.100000000000001" customHeight="1">
      <c r="A11" s="1"/>
      <c r="B11" s="108"/>
      <c r="C11" s="92"/>
      <c r="D11" s="2" t="s">
        <v>20</v>
      </c>
      <c r="E11" s="45"/>
      <c r="F11" s="3" t="s">
        <v>12</v>
      </c>
      <c r="G11" s="3"/>
      <c r="H11" s="3"/>
      <c r="I11" s="3" t="s">
        <v>12</v>
      </c>
      <c r="J11" s="3"/>
      <c r="K11" s="3"/>
      <c r="L11" s="3" t="s">
        <v>12</v>
      </c>
      <c r="M11" s="3"/>
      <c r="N11" s="3"/>
      <c r="O11" s="3" t="s">
        <v>16</v>
      </c>
      <c r="P11" s="48">
        <f>+IF(E11="",0,E11)*IF(G11="",1,G11)*IF(J11="",1,J11)*IF(M11="",1,M11)</f>
        <v>0</v>
      </c>
      <c r="Q11" s="54"/>
      <c r="R11" s="45"/>
      <c r="S11" s="55">
        <f t="shared" si="0"/>
        <v>0</v>
      </c>
      <c r="T11" s="54"/>
      <c r="U11" s="45"/>
      <c r="V11" s="55">
        <f t="shared" si="1"/>
        <v>0</v>
      </c>
    </row>
    <row r="12" spans="1:22" ht="20.100000000000001" customHeight="1">
      <c r="A12" s="5"/>
      <c r="B12" s="107" t="s">
        <v>32</v>
      </c>
      <c r="C12" s="90">
        <f>SUM(P12,P13)</f>
        <v>0</v>
      </c>
      <c r="D12" s="2" t="s">
        <v>19</v>
      </c>
      <c r="E12" s="45"/>
      <c r="F12" s="3" t="s">
        <v>21</v>
      </c>
      <c r="G12" s="3"/>
      <c r="H12" s="3"/>
      <c r="I12" s="3" t="s">
        <v>12</v>
      </c>
      <c r="J12" s="3"/>
      <c r="K12" s="3"/>
      <c r="L12" s="3" t="s">
        <v>12</v>
      </c>
      <c r="M12" s="3"/>
      <c r="N12" s="3"/>
      <c r="O12" s="3" t="s">
        <v>1</v>
      </c>
      <c r="P12" s="48">
        <f>+IF(E12="",0,E12)*IF(G12="",1,G12)*IF(J12="",1,J12)*IF(M12="",1,M12)</f>
        <v>0</v>
      </c>
      <c r="Q12" s="54"/>
      <c r="R12" s="45"/>
      <c r="S12" s="55">
        <f t="shared" si="0"/>
        <v>0</v>
      </c>
      <c r="T12" s="54"/>
      <c r="U12" s="45"/>
      <c r="V12" s="55">
        <f t="shared" si="1"/>
        <v>0</v>
      </c>
    </row>
    <row r="13" spans="1:22" ht="20.100000000000001" customHeight="1">
      <c r="A13" s="6"/>
      <c r="B13" s="108"/>
      <c r="C13" s="92"/>
      <c r="D13" s="2" t="s">
        <v>22</v>
      </c>
      <c r="E13" s="45"/>
      <c r="F13" s="3" t="s">
        <v>23</v>
      </c>
      <c r="G13" s="3"/>
      <c r="H13" s="3"/>
      <c r="I13" s="3" t="s">
        <v>23</v>
      </c>
      <c r="J13" s="3"/>
      <c r="K13" s="3"/>
      <c r="L13" s="3" t="s">
        <v>23</v>
      </c>
      <c r="M13" s="3"/>
      <c r="N13" s="3"/>
      <c r="O13" s="3" t="s">
        <v>24</v>
      </c>
      <c r="P13" s="48">
        <f>+IF(E13="",0,E13)*IF(G13="",1,G13)*IF(J13="",1,J13)*IF(M13="",1,M13)</f>
        <v>0</v>
      </c>
      <c r="Q13" s="54"/>
      <c r="R13" s="45"/>
      <c r="S13" s="55">
        <f t="shared" si="0"/>
        <v>0</v>
      </c>
      <c r="T13" s="54"/>
      <c r="U13" s="45"/>
      <c r="V13" s="55">
        <f t="shared" si="1"/>
        <v>0</v>
      </c>
    </row>
    <row r="14" spans="1:22" ht="20.100000000000001" customHeight="1">
      <c r="A14" s="93" t="s">
        <v>25</v>
      </c>
      <c r="B14" s="94"/>
      <c r="C14" s="41">
        <f>SUM(C15,C19,C21)</f>
        <v>13500000</v>
      </c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6"/>
      <c r="Q14" s="56">
        <f>SUM(Q15:Q22)</f>
        <v>22500000</v>
      </c>
      <c r="R14" s="57">
        <f>SUM(R15:R22)</f>
        <v>0</v>
      </c>
      <c r="S14" s="52">
        <f t="shared" si="0"/>
        <v>22500000</v>
      </c>
      <c r="T14" s="56">
        <f>SUM(T15:T22)</f>
        <v>0</v>
      </c>
      <c r="U14" s="57">
        <f>SUM(U15:U22)</f>
        <v>0</v>
      </c>
      <c r="V14" s="52">
        <f t="shared" si="1"/>
        <v>0</v>
      </c>
    </row>
    <row r="15" spans="1:22" ht="20.100000000000001" customHeight="1">
      <c r="A15" s="21"/>
      <c r="B15" s="107" t="s">
        <v>33</v>
      </c>
      <c r="C15" s="90">
        <f>SUM(P15:P18)</f>
        <v>12500000</v>
      </c>
      <c r="D15" s="65" t="s">
        <v>19</v>
      </c>
      <c r="E15" s="66">
        <v>100000</v>
      </c>
      <c r="F15" s="67" t="s">
        <v>12</v>
      </c>
      <c r="G15" s="67">
        <v>5</v>
      </c>
      <c r="H15" s="67" t="s">
        <v>45</v>
      </c>
      <c r="I15" s="67" t="s">
        <v>12</v>
      </c>
      <c r="J15" s="67">
        <v>3</v>
      </c>
      <c r="K15" s="67" t="s">
        <v>6</v>
      </c>
      <c r="L15" s="67" t="s">
        <v>12</v>
      </c>
      <c r="M15" s="67">
        <v>5</v>
      </c>
      <c r="N15" s="67" t="s">
        <v>46</v>
      </c>
      <c r="O15" s="67" t="s">
        <v>16</v>
      </c>
      <c r="P15" s="68">
        <f t="shared" ref="P15:P22" si="2">+IF(E15="",0,E15)*IF(G15="",1,G15)*IF(J15="",1,J15)*IF(M15="",1,M15)</f>
        <v>7500000</v>
      </c>
      <c r="Q15" s="69">
        <v>7500000</v>
      </c>
      <c r="R15" s="66"/>
      <c r="S15" s="55">
        <f t="shared" si="0"/>
        <v>7500000</v>
      </c>
      <c r="T15" s="54"/>
      <c r="U15" s="45"/>
      <c r="V15" s="55">
        <f t="shared" si="1"/>
        <v>0</v>
      </c>
    </row>
    <row r="16" spans="1:22" ht="20.100000000000001" customHeight="1">
      <c r="A16" s="21"/>
      <c r="B16" s="109"/>
      <c r="C16" s="91"/>
      <c r="D16" s="2" t="s">
        <v>19</v>
      </c>
      <c r="E16" s="66">
        <v>100</v>
      </c>
      <c r="F16" s="67" t="s">
        <v>12</v>
      </c>
      <c r="G16" s="67">
        <v>50</v>
      </c>
      <c r="H16" s="67" t="s">
        <v>48</v>
      </c>
      <c r="I16" s="67" t="s">
        <v>12</v>
      </c>
      <c r="J16" s="67">
        <v>1000</v>
      </c>
      <c r="K16" s="67" t="s">
        <v>49</v>
      </c>
      <c r="L16" s="67" t="s">
        <v>12</v>
      </c>
      <c r="M16" s="67"/>
      <c r="N16" s="67"/>
      <c r="O16" s="67" t="s">
        <v>16</v>
      </c>
      <c r="P16" s="68">
        <f t="shared" si="2"/>
        <v>5000000</v>
      </c>
      <c r="Q16" s="69">
        <v>5000000</v>
      </c>
      <c r="R16" s="66"/>
      <c r="S16" s="55">
        <f t="shared" si="0"/>
        <v>5000000</v>
      </c>
      <c r="T16" s="54"/>
      <c r="U16" s="45"/>
      <c r="V16" s="55">
        <f t="shared" si="1"/>
        <v>0</v>
      </c>
    </row>
    <row r="17" spans="1:22" ht="20.100000000000001" customHeight="1">
      <c r="A17" s="21"/>
      <c r="B17" s="109"/>
      <c r="C17" s="91"/>
      <c r="D17" s="2" t="s">
        <v>19</v>
      </c>
      <c r="E17" s="45"/>
      <c r="F17" s="3" t="s">
        <v>12</v>
      </c>
      <c r="G17" s="3"/>
      <c r="H17" s="3"/>
      <c r="I17" s="3" t="s">
        <v>12</v>
      </c>
      <c r="J17" s="3"/>
      <c r="K17" s="3"/>
      <c r="L17" s="3" t="s">
        <v>12</v>
      </c>
      <c r="M17" s="3"/>
      <c r="N17" s="3"/>
      <c r="O17" s="3" t="s">
        <v>16</v>
      </c>
      <c r="P17" s="48">
        <f t="shared" si="2"/>
        <v>0</v>
      </c>
      <c r="Q17" s="69"/>
      <c r="R17" s="66"/>
      <c r="S17" s="55">
        <f t="shared" si="0"/>
        <v>0</v>
      </c>
      <c r="T17" s="54"/>
      <c r="U17" s="45"/>
      <c r="V17" s="55">
        <f t="shared" si="1"/>
        <v>0</v>
      </c>
    </row>
    <row r="18" spans="1:22" ht="20.100000000000001" customHeight="1">
      <c r="A18" s="21"/>
      <c r="B18" s="108"/>
      <c r="C18" s="92"/>
      <c r="D18" s="2" t="s">
        <v>19</v>
      </c>
      <c r="E18" s="45"/>
      <c r="F18" s="3" t="s">
        <v>12</v>
      </c>
      <c r="G18" s="3"/>
      <c r="H18" s="3"/>
      <c r="I18" s="3" t="s">
        <v>12</v>
      </c>
      <c r="J18" s="3"/>
      <c r="K18" s="3"/>
      <c r="L18" s="3" t="s">
        <v>12</v>
      </c>
      <c r="M18" s="3"/>
      <c r="N18" s="3"/>
      <c r="O18" s="3" t="s">
        <v>16</v>
      </c>
      <c r="P18" s="48">
        <f t="shared" si="2"/>
        <v>0</v>
      </c>
      <c r="Q18" s="69"/>
      <c r="R18" s="66"/>
      <c r="S18" s="55">
        <f t="shared" si="0"/>
        <v>0</v>
      </c>
      <c r="T18" s="54"/>
      <c r="U18" s="45"/>
      <c r="V18" s="55">
        <f t="shared" si="1"/>
        <v>0</v>
      </c>
    </row>
    <row r="19" spans="1:22" ht="20.100000000000001" customHeight="1">
      <c r="A19" s="21"/>
      <c r="B19" s="107" t="s">
        <v>34</v>
      </c>
      <c r="C19" s="90">
        <f>SUM(P19,P20)</f>
        <v>0</v>
      </c>
      <c r="D19" s="2" t="s">
        <v>19</v>
      </c>
      <c r="E19" s="45"/>
      <c r="F19" s="3" t="s">
        <v>12</v>
      </c>
      <c r="G19" s="3"/>
      <c r="H19" s="3"/>
      <c r="I19" s="3" t="s">
        <v>12</v>
      </c>
      <c r="J19" s="3"/>
      <c r="K19" s="3"/>
      <c r="L19" s="3" t="s">
        <v>12</v>
      </c>
      <c r="M19" s="3"/>
      <c r="N19" s="3"/>
      <c r="O19" s="3" t="s">
        <v>16</v>
      </c>
      <c r="P19" s="48">
        <f t="shared" si="2"/>
        <v>0</v>
      </c>
      <c r="Q19" s="69"/>
      <c r="R19" s="66"/>
      <c r="S19" s="55">
        <f t="shared" si="0"/>
        <v>0</v>
      </c>
      <c r="T19" s="54"/>
      <c r="U19" s="45"/>
      <c r="V19" s="55">
        <f t="shared" si="1"/>
        <v>0</v>
      </c>
    </row>
    <row r="20" spans="1:22" ht="20.100000000000001" customHeight="1">
      <c r="A20" s="21"/>
      <c r="B20" s="108"/>
      <c r="C20" s="92"/>
      <c r="D20" s="2" t="s">
        <v>19</v>
      </c>
      <c r="E20" s="45"/>
      <c r="F20" s="3" t="s">
        <v>12</v>
      </c>
      <c r="G20" s="3"/>
      <c r="H20" s="3"/>
      <c r="I20" s="3" t="s">
        <v>12</v>
      </c>
      <c r="J20" s="3"/>
      <c r="K20" s="3"/>
      <c r="L20" s="3" t="s">
        <v>12</v>
      </c>
      <c r="M20" s="3"/>
      <c r="N20" s="3"/>
      <c r="O20" s="3" t="s">
        <v>16</v>
      </c>
      <c r="P20" s="48">
        <f t="shared" si="2"/>
        <v>0</v>
      </c>
      <c r="Q20" s="69"/>
      <c r="R20" s="66"/>
      <c r="S20" s="55">
        <f t="shared" si="0"/>
        <v>0</v>
      </c>
      <c r="T20" s="54"/>
      <c r="U20" s="45"/>
      <c r="V20" s="55">
        <f t="shared" si="1"/>
        <v>0</v>
      </c>
    </row>
    <row r="21" spans="1:22" ht="20.100000000000001" customHeight="1">
      <c r="A21" s="5"/>
      <c r="B21" s="107" t="s">
        <v>35</v>
      </c>
      <c r="C21" s="90">
        <f>SUM(P21,P22)</f>
        <v>1000000</v>
      </c>
      <c r="D21" s="2" t="s">
        <v>19</v>
      </c>
      <c r="E21" s="66">
        <v>1000000</v>
      </c>
      <c r="F21" s="67" t="s">
        <v>12</v>
      </c>
      <c r="G21" s="67">
        <v>1</v>
      </c>
      <c r="H21" s="67" t="s">
        <v>47</v>
      </c>
      <c r="I21" s="67" t="s">
        <v>12</v>
      </c>
      <c r="J21" s="67"/>
      <c r="K21" s="67"/>
      <c r="L21" s="67" t="s">
        <v>12</v>
      </c>
      <c r="M21" s="67"/>
      <c r="N21" s="67"/>
      <c r="O21" s="67" t="s">
        <v>16</v>
      </c>
      <c r="P21" s="68">
        <f t="shared" si="2"/>
        <v>1000000</v>
      </c>
      <c r="Q21" s="69">
        <v>10000000</v>
      </c>
      <c r="R21" s="66"/>
      <c r="S21" s="55">
        <f t="shared" si="0"/>
        <v>10000000</v>
      </c>
      <c r="T21" s="54"/>
      <c r="U21" s="45"/>
      <c r="V21" s="55">
        <f t="shared" si="1"/>
        <v>0</v>
      </c>
    </row>
    <row r="22" spans="1:22" ht="20.100000000000001" customHeight="1">
      <c r="A22" s="6"/>
      <c r="B22" s="108"/>
      <c r="C22" s="92"/>
      <c r="D22" s="2" t="s">
        <v>19</v>
      </c>
      <c r="E22" s="45"/>
      <c r="F22" s="3" t="s">
        <v>12</v>
      </c>
      <c r="G22" s="3"/>
      <c r="H22" s="3"/>
      <c r="I22" s="3" t="s">
        <v>21</v>
      </c>
      <c r="J22" s="3"/>
      <c r="K22" s="3"/>
      <c r="L22" s="3" t="s">
        <v>12</v>
      </c>
      <c r="M22" s="3"/>
      <c r="N22" s="3"/>
      <c r="O22" s="3" t="s">
        <v>16</v>
      </c>
      <c r="P22" s="48">
        <f t="shared" si="2"/>
        <v>0</v>
      </c>
      <c r="Q22" s="54"/>
      <c r="R22" s="45"/>
      <c r="S22" s="55">
        <f t="shared" si="0"/>
        <v>0</v>
      </c>
      <c r="T22" s="54"/>
      <c r="U22" s="45"/>
      <c r="V22" s="55">
        <f t="shared" si="1"/>
        <v>0</v>
      </c>
    </row>
    <row r="23" spans="1:22" ht="20.100000000000001" customHeight="1">
      <c r="A23" s="93" t="s">
        <v>26</v>
      </c>
      <c r="B23" s="94"/>
      <c r="C23" s="42">
        <f>SUM(C24,C26)</f>
        <v>800000</v>
      </c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  <c r="O23" s="97"/>
      <c r="P23" s="98"/>
      <c r="Q23" s="58">
        <f>SUM(Q24:Q27)</f>
        <v>0</v>
      </c>
      <c r="R23" s="51">
        <f>SUM(R24:R27)</f>
        <v>800000</v>
      </c>
      <c r="S23" s="52">
        <f t="shared" si="0"/>
        <v>800000</v>
      </c>
      <c r="T23" s="58">
        <f>SUM(T24:T27)</f>
        <v>0</v>
      </c>
      <c r="U23" s="51">
        <f>SUM(U24:U27)</f>
        <v>0</v>
      </c>
      <c r="V23" s="52">
        <f t="shared" si="1"/>
        <v>0</v>
      </c>
    </row>
    <row r="24" spans="1:22" ht="20.100000000000001" customHeight="1">
      <c r="A24" s="5"/>
      <c r="B24" s="107" t="s">
        <v>36</v>
      </c>
      <c r="C24" s="90">
        <f>SUM(P24,P25)</f>
        <v>800000</v>
      </c>
      <c r="D24" s="2" t="s">
        <v>19</v>
      </c>
      <c r="E24" s="66">
        <v>200000</v>
      </c>
      <c r="F24" s="67" t="s">
        <v>12</v>
      </c>
      <c r="G24" s="67">
        <v>2</v>
      </c>
      <c r="H24" s="67" t="s">
        <v>0</v>
      </c>
      <c r="I24" s="67" t="s">
        <v>12</v>
      </c>
      <c r="J24" s="67">
        <v>2</v>
      </c>
      <c r="K24" s="67" t="s">
        <v>50</v>
      </c>
      <c r="L24" s="67" t="s">
        <v>12</v>
      </c>
      <c r="M24" s="67">
        <v>1</v>
      </c>
      <c r="N24" s="67" t="s">
        <v>2</v>
      </c>
      <c r="O24" s="67" t="s">
        <v>16</v>
      </c>
      <c r="P24" s="68">
        <f>+IF(E24="",0,E24)*IF(G24="",1,G24)*IF(J24="",1,J24)*IF(M24="",1,M24)</f>
        <v>800000</v>
      </c>
      <c r="Q24" s="69"/>
      <c r="R24" s="66">
        <v>800000</v>
      </c>
      <c r="S24" s="55">
        <f t="shared" si="0"/>
        <v>800000</v>
      </c>
      <c r="T24" s="54"/>
      <c r="U24" s="45"/>
      <c r="V24" s="55">
        <f t="shared" si="1"/>
        <v>0</v>
      </c>
    </row>
    <row r="25" spans="1:22" ht="20.100000000000001" customHeight="1">
      <c r="A25" s="5"/>
      <c r="B25" s="108"/>
      <c r="C25" s="92"/>
      <c r="D25" s="2" t="s">
        <v>19</v>
      </c>
      <c r="E25" s="45"/>
      <c r="F25" s="3" t="s">
        <v>12</v>
      </c>
      <c r="G25" s="3"/>
      <c r="H25" s="3"/>
      <c r="I25" s="3" t="s">
        <v>12</v>
      </c>
      <c r="J25" s="3"/>
      <c r="K25" s="3"/>
      <c r="L25" s="3" t="s">
        <v>12</v>
      </c>
      <c r="M25" s="3"/>
      <c r="N25" s="3"/>
      <c r="O25" s="3" t="s">
        <v>16</v>
      </c>
      <c r="P25" s="48">
        <f>+IF(E25="",0,E25)*IF(G25="",1,G25)*IF(J25="",1,J25)*IF(M25="",1,M25)</f>
        <v>0</v>
      </c>
      <c r="Q25" s="54"/>
      <c r="R25" s="45"/>
      <c r="S25" s="55">
        <f t="shared" si="0"/>
        <v>0</v>
      </c>
      <c r="T25" s="54"/>
      <c r="U25" s="45"/>
      <c r="V25" s="55">
        <f t="shared" si="1"/>
        <v>0</v>
      </c>
    </row>
    <row r="26" spans="1:22" ht="20.100000000000001" customHeight="1">
      <c r="A26" s="1"/>
      <c r="B26" s="107" t="s">
        <v>8</v>
      </c>
      <c r="C26" s="90">
        <f>SUM(P26,P27)</f>
        <v>0</v>
      </c>
      <c r="D26" s="2" t="s">
        <v>22</v>
      </c>
      <c r="E26" s="45"/>
      <c r="F26" s="3" t="s">
        <v>23</v>
      </c>
      <c r="G26" s="3"/>
      <c r="H26" s="3"/>
      <c r="I26" s="3" t="s">
        <v>23</v>
      </c>
      <c r="J26" s="3"/>
      <c r="K26" s="3"/>
      <c r="L26" s="3" t="s">
        <v>23</v>
      </c>
      <c r="M26" s="3"/>
      <c r="N26" s="3"/>
      <c r="O26" s="3" t="s">
        <v>24</v>
      </c>
      <c r="P26" s="48">
        <f>+IF(E26="",0,E26)*IF(G26="",1,G26)*IF(J26="",1,J26)*IF(M26="",1,M26)</f>
        <v>0</v>
      </c>
      <c r="Q26" s="54"/>
      <c r="R26" s="45"/>
      <c r="S26" s="55">
        <f t="shared" si="0"/>
        <v>0</v>
      </c>
      <c r="T26" s="54"/>
      <c r="U26" s="45"/>
      <c r="V26" s="55">
        <f t="shared" si="1"/>
        <v>0</v>
      </c>
    </row>
    <row r="27" spans="1:22" ht="20.100000000000001" customHeight="1">
      <c r="A27" s="4"/>
      <c r="B27" s="108"/>
      <c r="C27" s="92"/>
      <c r="D27" s="2" t="s">
        <v>22</v>
      </c>
      <c r="E27" s="45"/>
      <c r="F27" s="3" t="s">
        <v>23</v>
      </c>
      <c r="G27" s="3"/>
      <c r="H27" s="3"/>
      <c r="I27" s="3" t="s">
        <v>23</v>
      </c>
      <c r="J27" s="3"/>
      <c r="K27" s="3"/>
      <c r="L27" s="3" t="s">
        <v>23</v>
      </c>
      <c r="M27" s="3"/>
      <c r="N27" s="3"/>
      <c r="O27" s="3" t="s">
        <v>24</v>
      </c>
      <c r="P27" s="48">
        <f>+IF(E27="",0,E27)*IF(G27="",1,G27)*IF(J27="",1,J27)*IF(M27="",1,M27)</f>
        <v>0</v>
      </c>
      <c r="Q27" s="54"/>
      <c r="R27" s="45"/>
      <c r="S27" s="55">
        <f t="shared" si="0"/>
        <v>0</v>
      </c>
      <c r="T27" s="54"/>
      <c r="U27" s="45"/>
      <c r="V27" s="55">
        <f t="shared" si="1"/>
        <v>0</v>
      </c>
    </row>
    <row r="28" spans="1:22" ht="20.100000000000001" customHeight="1">
      <c r="A28" s="93" t="s">
        <v>27</v>
      </c>
      <c r="B28" s="94"/>
      <c r="C28" s="43">
        <f>SUM(C29)</f>
        <v>0</v>
      </c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8"/>
      <c r="Q28" s="58">
        <f>SUM(Q29:Q31)</f>
        <v>0</v>
      </c>
      <c r="R28" s="51">
        <f>SUM(R29:R31)</f>
        <v>0</v>
      </c>
      <c r="S28" s="52">
        <f t="shared" si="0"/>
        <v>0</v>
      </c>
      <c r="T28" s="58">
        <f>SUM(T29:T31)</f>
        <v>0</v>
      </c>
      <c r="U28" s="51">
        <f>SUM(U29:U31)</f>
        <v>0</v>
      </c>
      <c r="V28" s="52">
        <f t="shared" si="1"/>
        <v>0</v>
      </c>
    </row>
    <row r="29" spans="1:22" ht="20.100000000000001" customHeight="1">
      <c r="A29" s="1"/>
      <c r="B29" s="107" t="s">
        <v>9</v>
      </c>
      <c r="C29" s="90">
        <f>SUM(P29:P31)</f>
        <v>0</v>
      </c>
      <c r="D29" s="2" t="s">
        <v>22</v>
      </c>
      <c r="E29" s="45"/>
      <c r="F29" s="3" t="s">
        <v>23</v>
      </c>
      <c r="G29" s="3"/>
      <c r="H29" s="3"/>
      <c r="I29" s="3" t="s">
        <v>23</v>
      </c>
      <c r="J29" s="3"/>
      <c r="K29" s="3"/>
      <c r="L29" s="3" t="s">
        <v>23</v>
      </c>
      <c r="M29" s="3"/>
      <c r="N29" s="3"/>
      <c r="O29" s="3" t="s">
        <v>24</v>
      </c>
      <c r="P29" s="48">
        <f>+IF(E29="",0,E29)*IF(G29="",1,G29)*IF(J29="",1,J29)*IF(M29="",1,M29)</f>
        <v>0</v>
      </c>
      <c r="Q29" s="54"/>
      <c r="R29" s="45"/>
      <c r="S29" s="55">
        <f t="shared" si="0"/>
        <v>0</v>
      </c>
      <c r="T29" s="54"/>
      <c r="U29" s="45"/>
      <c r="V29" s="55">
        <f t="shared" si="1"/>
        <v>0</v>
      </c>
    </row>
    <row r="30" spans="1:22" ht="20.100000000000001" customHeight="1">
      <c r="A30" s="1"/>
      <c r="B30" s="109"/>
      <c r="C30" s="91"/>
      <c r="D30" s="2" t="s">
        <v>22</v>
      </c>
      <c r="E30" s="45"/>
      <c r="F30" s="3" t="s">
        <v>23</v>
      </c>
      <c r="G30" s="3"/>
      <c r="H30" s="3"/>
      <c r="I30" s="3" t="s">
        <v>23</v>
      </c>
      <c r="J30" s="3"/>
      <c r="K30" s="3"/>
      <c r="L30" s="3" t="s">
        <v>23</v>
      </c>
      <c r="M30" s="3"/>
      <c r="N30" s="3"/>
      <c r="O30" s="3" t="s">
        <v>24</v>
      </c>
      <c r="P30" s="48">
        <f>+IF(E30="",0,E30)*IF(G30="",1,G30)*IF(J30="",1,J30)*IF(M30="",1,M30)</f>
        <v>0</v>
      </c>
      <c r="Q30" s="54"/>
      <c r="R30" s="45"/>
      <c r="S30" s="55">
        <f t="shared" si="0"/>
        <v>0</v>
      </c>
      <c r="T30" s="54"/>
      <c r="U30" s="45"/>
      <c r="V30" s="55">
        <f t="shared" si="1"/>
        <v>0</v>
      </c>
    </row>
    <row r="31" spans="1:22" ht="20.100000000000001" customHeight="1">
      <c r="A31" s="1"/>
      <c r="B31" s="108"/>
      <c r="C31" s="92"/>
      <c r="D31" s="24" t="s">
        <v>22</v>
      </c>
      <c r="E31" s="46"/>
      <c r="F31" s="25" t="s">
        <v>23</v>
      </c>
      <c r="G31" s="25"/>
      <c r="H31" s="25"/>
      <c r="I31" s="25" t="s">
        <v>23</v>
      </c>
      <c r="J31" s="25"/>
      <c r="K31" s="25"/>
      <c r="L31" s="25" t="s">
        <v>23</v>
      </c>
      <c r="M31" s="25"/>
      <c r="N31" s="25"/>
      <c r="O31" s="25" t="s">
        <v>24</v>
      </c>
      <c r="P31" s="48">
        <f>+IF(E31="",0,E31)*IF(G31="",1,G31)*IF(J31="",1,J31)*IF(M31="",1,M31)</f>
        <v>0</v>
      </c>
      <c r="Q31" s="54"/>
      <c r="R31" s="45"/>
      <c r="S31" s="55">
        <f t="shared" si="0"/>
        <v>0</v>
      </c>
      <c r="T31" s="54"/>
      <c r="U31" s="45"/>
      <c r="V31" s="55">
        <f t="shared" si="1"/>
        <v>0</v>
      </c>
    </row>
    <row r="32" spans="1:22" ht="20.100000000000001" customHeight="1" thickBot="1">
      <c r="A32" s="105" t="s">
        <v>28</v>
      </c>
      <c r="B32" s="106"/>
      <c r="C32" s="44">
        <f>SUM(C9,C14,C23,C28)</f>
        <v>14300000</v>
      </c>
      <c r="D32" s="32"/>
      <c r="E32" s="47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49">
        <f>SUM(P9:P31)</f>
        <v>14300000</v>
      </c>
      <c r="Q32" s="59">
        <f>SUM(Q9,Q14,Q23,Q28)</f>
        <v>22500000</v>
      </c>
      <c r="R32" s="60">
        <f>SUM(R9,R14,R23,R28)</f>
        <v>800000</v>
      </c>
      <c r="S32" s="61">
        <f t="shared" si="0"/>
        <v>23300000</v>
      </c>
      <c r="T32" s="62">
        <f>SUM(T9,T14,T23,T28)</f>
        <v>0</v>
      </c>
      <c r="U32" s="63">
        <f>SUM(U9,U14,U23,U28)</f>
        <v>0</v>
      </c>
      <c r="V32" s="64">
        <f t="shared" si="1"/>
        <v>0</v>
      </c>
    </row>
    <row r="33" spans="1:15" ht="20.100000000000001" customHeight="1"/>
    <row r="34" spans="1:15" s="9" customFormat="1" ht="20.100000000000001" customHeight="1">
      <c r="A34" s="12"/>
      <c r="B34" s="22"/>
      <c r="D34" s="23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s="9" customFormat="1" ht="20.100000000000001" customHeight="1">
      <c r="A35" s="12"/>
      <c r="B35" s="22"/>
      <c r="D35" s="23"/>
      <c r="F35" s="12"/>
      <c r="G35" s="12"/>
      <c r="H35" s="12"/>
      <c r="I35" s="12"/>
      <c r="J35" s="12"/>
      <c r="K35" s="12"/>
      <c r="L35" s="12"/>
      <c r="M35" s="12"/>
      <c r="N35" s="12"/>
      <c r="O35" s="12"/>
    </row>
    <row r="36" spans="1:15" s="9" customFormat="1" ht="20.100000000000001" customHeight="1">
      <c r="A36" s="12"/>
      <c r="B36" s="22"/>
      <c r="D36" s="23"/>
      <c r="F36" s="12"/>
      <c r="G36" s="12"/>
      <c r="H36" s="12"/>
      <c r="I36" s="12"/>
      <c r="J36" s="12"/>
      <c r="K36" s="12"/>
      <c r="L36" s="12"/>
      <c r="M36" s="12"/>
      <c r="N36" s="12"/>
      <c r="O36" s="12"/>
    </row>
    <row r="37" spans="1:15" s="9" customFormat="1" ht="20.100000000000001" customHeight="1">
      <c r="A37" s="12"/>
      <c r="B37" s="22"/>
      <c r="D37" s="23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s="9" customFormat="1" ht="20.100000000000001" customHeight="1">
      <c r="A38" s="12"/>
      <c r="B38" s="22"/>
      <c r="D38" s="23"/>
      <c r="F38" s="12"/>
      <c r="G38" s="12"/>
      <c r="H38" s="12"/>
      <c r="I38" s="12"/>
      <c r="J38" s="12"/>
      <c r="K38" s="12"/>
      <c r="L38" s="12"/>
      <c r="M38" s="12"/>
      <c r="N38" s="12"/>
      <c r="O38" s="12"/>
    </row>
    <row r="39" spans="1:15" s="9" customFormat="1" ht="20.100000000000001" customHeight="1">
      <c r="A39" s="12"/>
      <c r="B39" s="22"/>
      <c r="D39" s="23"/>
      <c r="F39" s="12"/>
      <c r="G39" s="12"/>
      <c r="H39" s="12"/>
      <c r="I39" s="12"/>
      <c r="J39" s="12"/>
      <c r="K39" s="12"/>
      <c r="L39" s="12"/>
      <c r="M39" s="12"/>
      <c r="N39" s="12"/>
      <c r="O39" s="12"/>
    </row>
    <row r="40" spans="1:15" s="9" customFormat="1" ht="20.100000000000001" customHeight="1">
      <c r="A40" s="12"/>
      <c r="B40" s="22"/>
      <c r="D40" s="23"/>
      <c r="F40" s="12"/>
      <c r="G40" s="12"/>
      <c r="H40" s="12"/>
      <c r="I40" s="12"/>
      <c r="J40" s="12"/>
      <c r="K40" s="12"/>
      <c r="L40" s="12"/>
      <c r="M40" s="12"/>
      <c r="N40" s="12"/>
      <c r="O40" s="12"/>
    </row>
    <row r="41" spans="1:15" s="9" customFormat="1" ht="20.100000000000001" customHeight="1">
      <c r="A41" s="12"/>
      <c r="B41" s="22"/>
      <c r="D41" s="23"/>
      <c r="F41" s="12"/>
      <c r="G41" s="12"/>
      <c r="H41" s="12"/>
      <c r="I41" s="12"/>
      <c r="J41" s="12"/>
      <c r="K41" s="12"/>
      <c r="L41" s="12"/>
      <c r="M41" s="12"/>
      <c r="N41" s="12"/>
      <c r="O41" s="12"/>
    </row>
    <row r="42" spans="1:15" s="9" customFormat="1" ht="20.100000000000001" customHeight="1">
      <c r="A42" s="12"/>
      <c r="B42" s="22"/>
      <c r="D42" s="23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s="9" customFormat="1" ht="20.100000000000001" customHeight="1">
      <c r="A43" s="12"/>
      <c r="B43" s="22"/>
      <c r="D43" s="23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s="9" customFormat="1" ht="20.100000000000001" customHeight="1">
      <c r="A44" s="12"/>
      <c r="B44" s="22"/>
      <c r="D44" s="23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5" spans="1:15" s="9" customFormat="1" ht="20.100000000000001" customHeight="1">
      <c r="A45" s="12"/>
      <c r="B45" s="22"/>
      <c r="D45" s="23"/>
      <c r="F45" s="12"/>
      <c r="G45" s="12"/>
      <c r="H45" s="12"/>
      <c r="I45" s="12"/>
      <c r="J45" s="12"/>
      <c r="K45" s="12"/>
      <c r="L45" s="12"/>
      <c r="M45" s="12"/>
      <c r="N45" s="12"/>
      <c r="O45" s="12"/>
    </row>
    <row r="46" spans="1:15" ht="20.100000000000001" customHeight="1"/>
    <row r="47" spans="1:15" ht="20.100000000000001" customHeight="1"/>
    <row r="48" spans="1:15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</sheetData>
  <mergeCells count="38">
    <mergeCell ref="A32:B32"/>
    <mergeCell ref="B26:B27"/>
    <mergeCell ref="C26:C27"/>
    <mergeCell ref="A28:B28"/>
    <mergeCell ref="D28:P28"/>
    <mergeCell ref="B29:B31"/>
    <mergeCell ref="C29:C31"/>
    <mergeCell ref="B21:B22"/>
    <mergeCell ref="C21:C22"/>
    <mergeCell ref="A23:B23"/>
    <mergeCell ref="D23:P23"/>
    <mergeCell ref="B24:B25"/>
    <mergeCell ref="C24:C25"/>
    <mergeCell ref="A14:B14"/>
    <mergeCell ref="D14:P14"/>
    <mergeCell ref="B15:B18"/>
    <mergeCell ref="C15:C18"/>
    <mergeCell ref="B19:B20"/>
    <mergeCell ref="C19:C20"/>
    <mergeCell ref="A9:B9"/>
    <mergeCell ref="D9:P9"/>
    <mergeCell ref="B10:B11"/>
    <mergeCell ref="C10:C11"/>
    <mergeCell ref="B12:B13"/>
    <mergeCell ref="C12:C13"/>
    <mergeCell ref="A7:A8"/>
    <mergeCell ref="B7:B8"/>
    <mergeCell ref="C7:C8"/>
    <mergeCell ref="D7:P7"/>
    <mergeCell ref="Q7:S7"/>
    <mergeCell ref="T7:V7"/>
    <mergeCell ref="A1:P1"/>
    <mergeCell ref="A3:C3"/>
    <mergeCell ref="D3:P3"/>
    <mergeCell ref="A4:C4"/>
    <mergeCell ref="D4:P4"/>
    <mergeCell ref="A5:C5"/>
    <mergeCell ref="D5:P5"/>
  </mergeCells>
  <phoneticPr fontId="3" type="noConversion"/>
  <pageMargins left="0.7" right="0.7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세부예산서</vt:lpstr>
      <vt:lpstr>(선택)프로젝트고도화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Yoo</dc:creator>
  <cp:lastModifiedBy>Windows 사용자</cp:lastModifiedBy>
  <cp:lastPrinted>2018-05-25T02:21:56Z</cp:lastPrinted>
  <dcterms:created xsi:type="dcterms:W3CDTF">2010-02-25T04:16:46Z</dcterms:created>
  <dcterms:modified xsi:type="dcterms:W3CDTF">2020-02-14T00:44:18Z</dcterms:modified>
</cp:coreProperties>
</file>